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defaultThemeVersion="124226"/>
  <mc:AlternateContent xmlns:mc="http://schemas.openxmlformats.org/markup-compatibility/2006">
    <mc:Choice Requires="x15">
      <x15ac:absPath xmlns:x15ac="http://schemas.microsoft.com/office/spreadsheetml/2010/11/ac" url="\\a22gf02v\共有フォルダ4\緑地維持課\共有サーバー\☆指導審査係\【05-02 TeamGreen NiceGreen】\【01 様式】\R5.4~\"/>
    </mc:Choice>
  </mc:AlternateContent>
  <bookViews>
    <workbookView xWindow="-105" yWindow="-105" windowWidth="19425" windowHeight="10305" activeTab="1"/>
  </bookViews>
  <sheets>
    <sheet name="記入例" sheetId="3" r:id="rId1"/>
    <sheet name="NICE GREEN評価シート" sheetId="5" r:id="rId2"/>
  </sheets>
  <definedNames>
    <definedName name="_xlnm.Print_Area" localSheetId="1">'NICE GREEN評価シート'!$A$1:$Q$159</definedName>
    <definedName name="_xlnm.Print_Area" localSheetId="0">記入例!$A$1:$Q$159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3" l="1"/>
  <c r="O101" i="5" l="1"/>
  <c r="O101" i="3"/>
  <c r="X154" i="5"/>
  <c r="O148" i="5"/>
  <c r="X145" i="5"/>
  <c r="O139" i="5"/>
  <c r="X136" i="5"/>
  <c r="O130" i="5"/>
  <c r="X127" i="5"/>
  <c r="X128" i="5" s="1"/>
  <c r="O121" i="5"/>
  <c r="Y114" i="5"/>
  <c r="O112" i="5"/>
  <c r="Y103" i="5"/>
  <c r="O94" i="5"/>
  <c r="X90" i="5"/>
  <c r="X88" i="5"/>
  <c r="X86" i="5"/>
  <c r="M81" i="5"/>
  <c r="O78" i="5"/>
  <c r="X63" i="5"/>
  <c r="M56" i="5"/>
  <c r="M59" i="5" s="1"/>
  <c r="Y35" i="5"/>
  <c r="M30" i="5"/>
  <c r="M15" i="5"/>
  <c r="M56" i="3"/>
  <c r="O50" i="3" s="1"/>
  <c r="X154" i="3"/>
  <c r="O148" i="3"/>
  <c r="X145" i="3"/>
  <c r="O139" i="3"/>
  <c r="X136" i="3"/>
  <c r="O130" i="3"/>
  <c r="O121" i="3"/>
  <c r="M81" i="3"/>
  <c r="O112" i="3"/>
  <c r="Y114" i="3"/>
  <c r="Y103" i="3"/>
  <c r="O94" i="3"/>
  <c r="O78" i="3"/>
  <c r="X90" i="3"/>
  <c r="X88" i="3"/>
  <c r="M15" i="3"/>
  <c r="L17" i="3" s="1"/>
  <c r="N33" i="3" s="1"/>
  <c r="X127" i="3"/>
  <c r="X86" i="3"/>
  <c r="X63" i="3"/>
  <c r="Y35" i="3"/>
  <c r="O28" i="5" l="1"/>
  <c r="O50" i="5"/>
  <c r="L17" i="5"/>
  <c r="N33" i="5" s="1"/>
  <c r="M59" i="3"/>
  <c r="O28" i="3"/>
  <c r="G4" i="3" s="1"/>
  <c r="X128" i="3"/>
  <c r="G4" i="5" l="1"/>
  <c r="N4" i="5" s="1"/>
  <c r="L4" i="5" l="1"/>
  <c r="M4" i="5"/>
  <c r="N4" i="3"/>
  <c r="M4" i="3"/>
  <c r="L4" i="3"/>
</calcChain>
</file>

<file path=xl/sharedStrings.xml><?xml version="1.0" encoding="utf-8"?>
<sst xmlns="http://schemas.openxmlformats.org/spreadsheetml/2006/main" count="338" uniqueCount="110">
  <si>
    <t>50～79</t>
    <phoneticPr fontId="1"/>
  </si>
  <si>
    <t>80～</t>
    <phoneticPr fontId="1"/>
  </si>
  <si>
    <t>敷地面積を入力して下さい</t>
    <rPh sb="0" eb="2">
      <t>シキチ</t>
    </rPh>
    <rPh sb="2" eb="4">
      <t>メンセキ</t>
    </rPh>
    <rPh sb="5" eb="7">
      <t>ニュウリョク</t>
    </rPh>
    <rPh sb="9" eb="10">
      <t>クダ</t>
    </rPh>
    <phoneticPr fontId="1"/>
  </si>
  <si>
    <t>㎡</t>
    <phoneticPr fontId="1"/>
  </si>
  <si>
    <t>敷地の建ぺい率の最高限度を選択してください</t>
    <rPh sb="0" eb="2">
      <t>シキチ</t>
    </rPh>
    <rPh sb="3" eb="4">
      <t>ケン</t>
    </rPh>
    <rPh sb="6" eb="7">
      <t>リツ</t>
    </rPh>
    <rPh sb="8" eb="10">
      <t>サイコウ</t>
    </rPh>
    <rPh sb="10" eb="12">
      <t>ゲンド</t>
    </rPh>
    <rPh sb="13" eb="15">
      <t>センタク</t>
    </rPh>
    <phoneticPr fontId="1"/>
  </si>
  <si>
    <t>50%以下</t>
    <rPh sb="3" eb="5">
      <t>イカ</t>
    </rPh>
    <phoneticPr fontId="1"/>
  </si>
  <si>
    <t>　</t>
    <phoneticPr fontId="1"/>
  </si>
  <si>
    <t>50%を超え60%以下</t>
    <rPh sb="4" eb="5">
      <t>コ</t>
    </rPh>
    <rPh sb="9" eb="11">
      <t>イカ</t>
    </rPh>
    <phoneticPr fontId="1"/>
  </si>
  <si>
    <t>→この敷地の基準緑化率は</t>
    <rPh sb="3" eb="5">
      <t>シキチ</t>
    </rPh>
    <rPh sb="6" eb="8">
      <t>キジュン</t>
    </rPh>
    <rPh sb="8" eb="10">
      <t>リョッカ</t>
    </rPh>
    <rPh sb="10" eb="11">
      <t>リツ</t>
    </rPh>
    <phoneticPr fontId="1"/>
  </si>
  <si>
    <t>です</t>
    <phoneticPr fontId="1"/>
  </si>
  <si>
    <t>60%超</t>
    <rPh sb="3" eb="4">
      <t>コ</t>
    </rPh>
    <phoneticPr fontId="1"/>
  </si>
  <si>
    <t>　①緑化面積</t>
    <rPh sb="2" eb="4">
      <t>リョッカ</t>
    </rPh>
    <rPh sb="4" eb="6">
      <t>メンセキ</t>
    </rPh>
    <phoneticPr fontId="1"/>
  </si>
  <si>
    <t>緑化面積の合計を入力してください</t>
    <rPh sb="0" eb="2">
      <t>リョッカ</t>
    </rPh>
    <rPh sb="2" eb="4">
      <t>メンセキ</t>
    </rPh>
    <rPh sb="5" eb="7">
      <t>ゴウケイ</t>
    </rPh>
    <rPh sb="8" eb="10">
      <t>ニュウリョク</t>
    </rPh>
    <phoneticPr fontId="1"/>
  </si>
  <si>
    <t>緑化率</t>
    <rPh sb="0" eb="2">
      <t>リョッカ</t>
    </rPh>
    <rPh sb="2" eb="3">
      <t>リツ</t>
    </rPh>
    <phoneticPr fontId="1"/>
  </si>
  <si>
    <t>→</t>
    <phoneticPr fontId="1"/>
  </si>
  <si>
    <t>10点</t>
    <rPh sb="2" eb="3">
      <t>テン</t>
    </rPh>
    <phoneticPr fontId="1"/>
  </si>
  <si>
    <t>（最小は30㎡）</t>
    <rPh sb="1" eb="3">
      <t>サイショウ</t>
    </rPh>
    <phoneticPr fontId="1"/>
  </si>
  <si>
    <t>20点</t>
    <rPh sb="2" eb="3">
      <t>テン</t>
    </rPh>
    <phoneticPr fontId="1"/>
  </si>
  <si>
    <t>（最小は40㎡）</t>
    <rPh sb="1" eb="3">
      <t>サイショウ</t>
    </rPh>
    <phoneticPr fontId="1"/>
  </si>
  <si>
    <t>本</t>
    <rPh sb="0" eb="1">
      <t>ホン</t>
    </rPh>
    <phoneticPr fontId="1"/>
  </si>
  <si>
    <t>高木面積</t>
    <rPh sb="0" eb="1">
      <t>タカ</t>
    </rPh>
    <rPh sb="1" eb="2">
      <t>キ</t>
    </rPh>
    <rPh sb="2" eb="4">
      <t>メンセキ</t>
    </rPh>
    <phoneticPr fontId="1"/>
  </si>
  <si>
    <t>面積割合</t>
    <rPh sb="0" eb="2">
      <t>メンセキ</t>
    </rPh>
    <rPh sb="2" eb="4">
      <t>ワリアイ</t>
    </rPh>
    <phoneticPr fontId="1"/>
  </si>
  <si>
    <t>　③接道緑化</t>
    <rPh sb="2" eb="3">
      <t>セッ</t>
    </rPh>
    <rPh sb="3" eb="4">
      <t>ミチ</t>
    </rPh>
    <rPh sb="4" eb="6">
      <t>リョッカ</t>
    </rPh>
    <phoneticPr fontId="1"/>
  </si>
  <si>
    <t>ｍ</t>
    <phoneticPr fontId="1"/>
  </si>
  <si>
    <t>接道延長割合</t>
    <rPh sb="0" eb="1">
      <t>セッ</t>
    </rPh>
    <rPh sb="1" eb="2">
      <t>ミチ</t>
    </rPh>
    <rPh sb="2" eb="4">
      <t>エンチョウ</t>
    </rPh>
    <rPh sb="4" eb="6">
      <t>ワリアイ</t>
    </rPh>
    <phoneticPr fontId="1"/>
  </si>
  <si>
    <t>接道緑化延長を入力してください</t>
    <rPh sb="0" eb="1">
      <t>セッ</t>
    </rPh>
    <rPh sb="1" eb="2">
      <t>ミチ</t>
    </rPh>
    <rPh sb="2" eb="4">
      <t>リョッカ</t>
    </rPh>
    <rPh sb="4" eb="6">
      <t>エンチョウ</t>
    </rPh>
    <rPh sb="7" eb="9">
      <t>ニュウリョク</t>
    </rPh>
    <phoneticPr fontId="1"/>
  </si>
  <si>
    <t>30点</t>
    <rPh sb="2" eb="3">
      <t>テン</t>
    </rPh>
    <phoneticPr fontId="1"/>
  </si>
  <si>
    <t>NICE GREEN評価シート</t>
    <rPh sb="10" eb="12">
      <t>ヒョウカ</t>
    </rPh>
    <phoneticPr fontId="1"/>
  </si>
  <si>
    <t>市街化調整区域</t>
    <rPh sb="0" eb="7">
      <t>シガイカチョウセイクイキ</t>
    </rPh>
    <phoneticPr fontId="1"/>
  </si>
  <si>
    <t>風致地区</t>
    <rPh sb="0" eb="2">
      <t>フウチ</t>
    </rPh>
    <rPh sb="2" eb="4">
      <t>チク</t>
    </rPh>
    <phoneticPr fontId="1"/>
  </si>
  <si>
    <t>地区計画</t>
    <rPh sb="0" eb="2">
      <t>チク</t>
    </rPh>
    <rPh sb="2" eb="4">
      <t>ケイカク</t>
    </rPh>
    <phoneticPr fontId="1"/>
  </si>
  <si>
    <t>入力してください</t>
    <rPh sb="0" eb="2">
      <t>ニュウリョク</t>
    </rPh>
    <phoneticPr fontId="1"/>
  </si>
  <si>
    <t>緑化率</t>
    <rPh sb="0" eb="3">
      <t>リョッカリツ</t>
    </rPh>
    <phoneticPr fontId="1"/>
  </si>
  <si>
    <t>.</t>
    <phoneticPr fontId="1"/>
  </si>
  <si>
    <t>敷地面積に対して、緑化面積が基準緑化率＋1%以上2%未満</t>
    <rPh sb="0" eb="2">
      <t>シキチ</t>
    </rPh>
    <rPh sb="2" eb="4">
      <t>メンセキ</t>
    </rPh>
    <rPh sb="5" eb="6">
      <t>タイ</t>
    </rPh>
    <rPh sb="9" eb="11">
      <t>リョッカ</t>
    </rPh>
    <rPh sb="11" eb="13">
      <t>メンセキ</t>
    </rPh>
    <rPh sb="14" eb="16">
      <t>キジュン</t>
    </rPh>
    <rPh sb="16" eb="18">
      <t>リョッカ</t>
    </rPh>
    <rPh sb="18" eb="19">
      <t>リツ</t>
    </rPh>
    <rPh sb="22" eb="24">
      <t>イジョウ</t>
    </rPh>
    <rPh sb="26" eb="28">
      <t>ミマン</t>
    </rPh>
    <phoneticPr fontId="1"/>
  </si>
  <si>
    <t>（最小は20㎡）</t>
    <rPh sb="1" eb="3">
      <t>サイショウ</t>
    </rPh>
    <phoneticPr fontId="1"/>
  </si>
  <si>
    <t>（最小は50㎡）</t>
    <rPh sb="1" eb="3">
      <t>サイショウ</t>
    </rPh>
    <phoneticPr fontId="1"/>
  </si>
  <si>
    <t>敷地面積に対して、緑化面積が基準緑化率＋2%以上5％未満</t>
    <rPh sb="0" eb="2">
      <t>シキチ</t>
    </rPh>
    <rPh sb="2" eb="4">
      <t>メンセキ</t>
    </rPh>
    <rPh sb="5" eb="6">
      <t>タイ</t>
    </rPh>
    <rPh sb="9" eb="11">
      <t>リョッカ</t>
    </rPh>
    <rPh sb="11" eb="13">
      <t>メンセキ</t>
    </rPh>
    <rPh sb="14" eb="16">
      <t>キジュン</t>
    </rPh>
    <rPh sb="16" eb="18">
      <t>リョッカ</t>
    </rPh>
    <rPh sb="18" eb="19">
      <t>リツ</t>
    </rPh>
    <rPh sb="22" eb="24">
      <t>イジョウ</t>
    </rPh>
    <rPh sb="26" eb="28">
      <t>ミマン</t>
    </rPh>
    <phoneticPr fontId="1"/>
  </si>
  <si>
    <t>敷地面積に対して、緑化面積が基準緑化率＋5%以上10％未満</t>
    <rPh sb="0" eb="2">
      <t>シキチ</t>
    </rPh>
    <rPh sb="2" eb="4">
      <t>メンセキ</t>
    </rPh>
    <rPh sb="5" eb="6">
      <t>タイ</t>
    </rPh>
    <rPh sb="9" eb="11">
      <t>リョッカ</t>
    </rPh>
    <rPh sb="11" eb="13">
      <t>メンセキ</t>
    </rPh>
    <rPh sb="14" eb="16">
      <t>キジュン</t>
    </rPh>
    <rPh sb="16" eb="18">
      <t>リョッカ</t>
    </rPh>
    <rPh sb="18" eb="19">
      <t>リツ</t>
    </rPh>
    <rPh sb="22" eb="24">
      <t>イジョウ</t>
    </rPh>
    <rPh sb="27" eb="29">
      <t>ミマン</t>
    </rPh>
    <phoneticPr fontId="1"/>
  </si>
  <si>
    <t>敷地面積に対して、緑化面積が基準緑化率＋10%以上</t>
    <rPh sb="0" eb="2">
      <t>シキチ</t>
    </rPh>
    <rPh sb="2" eb="4">
      <t>メンセキ</t>
    </rPh>
    <rPh sb="5" eb="6">
      <t>タイ</t>
    </rPh>
    <rPh sb="9" eb="11">
      <t>リョッカ</t>
    </rPh>
    <rPh sb="11" eb="13">
      <t>メンセキ</t>
    </rPh>
    <rPh sb="14" eb="16">
      <t>キジュン</t>
    </rPh>
    <rPh sb="16" eb="18">
      <t>リョッカ</t>
    </rPh>
    <rPh sb="18" eb="19">
      <t>リツ</t>
    </rPh>
    <rPh sb="23" eb="25">
      <t>イジョウ</t>
    </rPh>
    <phoneticPr fontId="1"/>
  </si>
  <si>
    <t>5点</t>
    <rPh sb="1" eb="2">
      <t>テン</t>
    </rPh>
    <phoneticPr fontId="1"/>
  </si>
  <si>
    <t>　②樹木植栽</t>
    <rPh sb="2" eb="4">
      <t>ジュモク</t>
    </rPh>
    <rPh sb="3" eb="4">
      <t>キ</t>
    </rPh>
    <rPh sb="4" eb="6">
      <t>ショクサイ</t>
    </rPh>
    <phoneticPr fontId="1"/>
  </si>
  <si>
    <t>樹木の本数を入力してください</t>
    <rPh sb="0" eb="2">
      <t>ジュモク</t>
    </rPh>
    <rPh sb="3" eb="5">
      <t>ホンスウ</t>
    </rPh>
    <rPh sb="6" eb="8">
      <t>ニュウリョク</t>
    </rPh>
    <phoneticPr fontId="1"/>
  </si>
  <si>
    <r>
      <t>高木</t>
    </r>
    <r>
      <rPr>
        <sz val="8"/>
        <rFont val="HG丸ｺﾞｼｯｸM-PRO"/>
        <family val="3"/>
        <charset val="128"/>
      </rPr>
      <t xml:space="preserve">
（H4.0m以上）</t>
    </r>
    <rPh sb="0" eb="1">
      <t>タカ</t>
    </rPh>
    <rPh sb="1" eb="2">
      <t>キ</t>
    </rPh>
    <rPh sb="9" eb="11">
      <t>イジョウ</t>
    </rPh>
    <phoneticPr fontId="1"/>
  </si>
  <si>
    <r>
      <t xml:space="preserve">中高木
</t>
    </r>
    <r>
      <rPr>
        <sz val="8"/>
        <rFont val="HG丸ｺﾞｼｯｸM-PRO"/>
        <family val="3"/>
        <charset val="128"/>
      </rPr>
      <t>（H2.5m以上H4.0ｍ未満）</t>
    </r>
    <rPh sb="0" eb="1">
      <t>チュウ</t>
    </rPh>
    <rPh sb="1" eb="2">
      <t>タカ</t>
    </rPh>
    <rPh sb="2" eb="3">
      <t>キ</t>
    </rPh>
    <rPh sb="17" eb="19">
      <t>ミマン</t>
    </rPh>
    <phoneticPr fontId="1"/>
  </si>
  <si>
    <r>
      <t xml:space="preserve">中木
</t>
    </r>
    <r>
      <rPr>
        <sz val="8"/>
        <rFont val="HG丸ｺﾞｼｯｸM-PRO"/>
        <family val="3"/>
        <charset val="128"/>
      </rPr>
      <t>（H1.0m以上H2.5ｍ未満）</t>
    </r>
    <rPh sb="0" eb="2">
      <t>チュウボク</t>
    </rPh>
    <phoneticPr fontId="1"/>
  </si>
  <si>
    <r>
      <t xml:space="preserve">低木
</t>
    </r>
    <r>
      <rPr>
        <sz val="8"/>
        <rFont val="HG丸ｺﾞｼｯｸM-PRO"/>
        <family val="3"/>
        <charset val="128"/>
      </rPr>
      <t>（H0.3m以上H1.0ｍ未満）</t>
    </r>
    <rPh sb="0" eb="2">
      <t>テイボク</t>
    </rPh>
    <phoneticPr fontId="1"/>
  </si>
  <si>
    <t>緑化率＝緑化面積／敷地面積×100</t>
    <rPh sb="0" eb="2">
      <t>リョッカ</t>
    </rPh>
    <rPh sb="2" eb="3">
      <t>リツ</t>
    </rPh>
    <rPh sb="4" eb="6">
      <t>リョッカ</t>
    </rPh>
    <rPh sb="6" eb="8">
      <t>メンセキ</t>
    </rPh>
    <rPh sb="9" eb="11">
      <t>シキチ</t>
    </rPh>
    <rPh sb="11" eb="13">
      <t>メンセキ</t>
    </rPh>
    <phoneticPr fontId="1"/>
  </si>
  <si>
    <t>樹木換算面積</t>
    <rPh sb="0" eb="2">
      <t>ジュモク</t>
    </rPh>
    <rPh sb="2" eb="4">
      <t>カンサン</t>
    </rPh>
    <rPh sb="4" eb="6">
      <t>メンセキ</t>
    </rPh>
    <phoneticPr fontId="1"/>
  </si>
  <si>
    <t>樹木換算面積(㎡)＝（高木本数＋中高木本数
　　　　　＋将来高木なることが見込める中木）×10
　　　　　＋中木本数×3＋低木本数×0.2</t>
    <rPh sb="0" eb="2">
      <t>ジュモク</t>
    </rPh>
    <rPh sb="2" eb="4">
      <t>カンサン</t>
    </rPh>
    <rPh sb="4" eb="6">
      <t>メンセキ</t>
    </rPh>
    <rPh sb="11" eb="13">
      <t>コウボク</t>
    </rPh>
    <rPh sb="13" eb="15">
      <t>ホンスウ</t>
    </rPh>
    <rPh sb="16" eb="18">
      <t>チュウコウ</t>
    </rPh>
    <rPh sb="18" eb="19">
      <t>ボク</t>
    </rPh>
    <rPh sb="19" eb="21">
      <t>ホンスウ</t>
    </rPh>
    <rPh sb="28" eb="30">
      <t>ショウライ</t>
    </rPh>
    <rPh sb="30" eb="32">
      <t>コウボク</t>
    </rPh>
    <rPh sb="37" eb="39">
      <t>ミコ</t>
    </rPh>
    <rPh sb="41" eb="43">
      <t>チュウボク</t>
    </rPh>
    <rPh sb="54" eb="56">
      <t>チュウボク</t>
    </rPh>
    <rPh sb="56" eb="58">
      <t>ホンスウ</t>
    </rPh>
    <rPh sb="61" eb="63">
      <t>テイボク</t>
    </rPh>
    <rPh sb="63" eb="65">
      <t>ホンスウ</t>
    </rPh>
    <phoneticPr fontId="1"/>
  </si>
  <si>
    <t>40点</t>
    <rPh sb="2" eb="3">
      <t>テン</t>
    </rPh>
    <phoneticPr fontId="1"/>
  </si>
  <si>
    <t>※異なる用途地域にまたがる場合、地区計画の場合は数値を直接入力してください。</t>
    <rPh sb="1" eb="2">
      <t>コト</t>
    </rPh>
    <rPh sb="4" eb="6">
      <t>ヨウト</t>
    </rPh>
    <rPh sb="6" eb="8">
      <t>チイキ</t>
    </rPh>
    <rPh sb="13" eb="15">
      <t>バアイ</t>
    </rPh>
    <rPh sb="16" eb="18">
      <t>チク</t>
    </rPh>
    <rPh sb="18" eb="20">
      <t>ケイカク</t>
    </rPh>
    <rPh sb="21" eb="23">
      <t>バアイ</t>
    </rPh>
    <rPh sb="24" eb="26">
      <t>スウチ</t>
    </rPh>
    <rPh sb="27" eb="29">
      <t>チョクセツ</t>
    </rPh>
    <rPh sb="29" eb="31">
      <t>ニュウリョク</t>
    </rPh>
    <phoneticPr fontId="1"/>
  </si>
  <si>
    <t>敷地の接道緑化の延長が、接道延長全体の70%以上</t>
    <rPh sb="0" eb="2">
      <t>シキチ</t>
    </rPh>
    <rPh sb="3" eb="4">
      <t>セッ</t>
    </rPh>
    <rPh sb="4" eb="5">
      <t>ミチ</t>
    </rPh>
    <rPh sb="5" eb="7">
      <t>リョッカ</t>
    </rPh>
    <rPh sb="8" eb="10">
      <t>エンチョウ</t>
    </rPh>
    <rPh sb="12" eb="13">
      <t>セッ</t>
    </rPh>
    <rPh sb="13" eb="14">
      <t>ミチ</t>
    </rPh>
    <rPh sb="14" eb="16">
      <t>エンチョウ</t>
    </rPh>
    <rPh sb="16" eb="18">
      <t>ゼンタイ</t>
    </rPh>
    <rPh sb="22" eb="24">
      <t>イジョウ</t>
    </rPh>
    <phoneticPr fontId="1"/>
  </si>
  <si>
    <t>敷地の接道緑化の延長が、接道延長全体の30%以上50%未満</t>
    <rPh sb="0" eb="2">
      <t>シキチ</t>
    </rPh>
    <rPh sb="3" eb="4">
      <t>セッ</t>
    </rPh>
    <rPh sb="4" eb="5">
      <t>ミチ</t>
    </rPh>
    <rPh sb="5" eb="7">
      <t>リョッカ</t>
    </rPh>
    <rPh sb="8" eb="10">
      <t>エンチョウ</t>
    </rPh>
    <rPh sb="12" eb="13">
      <t>セッ</t>
    </rPh>
    <rPh sb="13" eb="14">
      <t>ミチ</t>
    </rPh>
    <rPh sb="14" eb="16">
      <t>エンチョウ</t>
    </rPh>
    <rPh sb="16" eb="18">
      <t>ゼンタイ</t>
    </rPh>
    <rPh sb="22" eb="24">
      <t>イジョウ</t>
    </rPh>
    <rPh sb="27" eb="29">
      <t>ミマン</t>
    </rPh>
    <phoneticPr fontId="1"/>
  </si>
  <si>
    <t>敷地の接道緑化の延長が、接道延長全体の50%以上70％未満</t>
    <rPh sb="0" eb="2">
      <t>シキチ</t>
    </rPh>
    <rPh sb="3" eb="4">
      <t>セッ</t>
    </rPh>
    <rPh sb="4" eb="5">
      <t>ミチ</t>
    </rPh>
    <rPh sb="5" eb="7">
      <t>リョッカ</t>
    </rPh>
    <rPh sb="8" eb="10">
      <t>エンチョウ</t>
    </rPh>
    <rPh sb="12" eb="13">
      <t>セッ</t>
    </rPh>
    <rPh sb="13" eb="14">
      <t>ミチ</t>
    </rPh>
    <rPh sb="14" eb="16">
      <t>エンチョウ</t>
    </rPh>
    <rPh sb="16" eb="18">
      <t>ゼンタイ</t>
    </rPh>
    <rPh sb="22" eb="24">
      <t>イジョウ</t>
    </rPh>
    <rPh sb="27" eb="29">
      <t>ミマン</t>
    </rPh>
    <phoneticPr fontId="1"/>
  </si>
  <si>
    <t>敷地面積の1%以上（最小は2㎡以上）</t>
    <rPh sb="0" eb="2">
      <t>シキチ</t>
    </rPh>
    <rPh sb="2" eb="4">
      <t>メンセキ</t>
    </rPh>
    <rPh sb="7" eb="9">
      <t>イジョウ</t>
    </rPh>
    <rPh sb="10" eb="12">
      <t>サイショウ</t>
    </rPh>
    <rPh sb="15" eb="17">
      <t>イジョウ</t>
    </rPh>
    <phoneticPr fontId="1"/>
  </si>
  <si>
    <t>　④季節の草花の植栽</t>
    <rPh sb="2" eb="4">
      <t>キセツ</t>
    </rPh>
    <rPh sb="5" eb="6">
      <t>クサ</t>
    </rPh>
    <rPh sb="6" eb="7">
      <t>ハナ</t>
    </rPh>
    <rPh sb="8" eb="10">
      <t>ショクサイ</t>
    </rPh>
    <phoneticPr fontId="1"/>
  </si>
  <si>
    <t>公開性のある緑化面積の合計を入力してください</t>
    <rPh sb="0" eb="3">
      <t>コウカイセイ</t>
    </rPh>
    <rPh sb="6" eb="8">
      <t>リョッカ</t>
    </rPh>
    <rPh sb="8" eb="10">
      <t>メンセキ</t>
    </rPh>
    <rPh sb="11" eb="13">
      <t>ゴウケイ</t>
    </rPh>
    <rPh sb="14" eb="16">
      <t>ニュウリョク</t>
    </rPh>
    <phoneticPr fontId="1"/>
  </si>
  <si>
    <t>公開性のある緑化面積が緑化面積全体の25％以上50％未満
　　　　　　　あるいは100㎡以上ある　　（最小は10㎡）</t>
    <rPh sb="0" eb="2">
      <t>コウカイ</t>
    </rPh>
    <rPh sb="2" eb="3">
      <t>セイ</t>
    </rPh>
    <rPh sb="6" eb="8">
      <t>リョッカ</t>
    </rPh>
    <rPh sb="8" eb="10">
      <t>メンセキ</t>
    </rPh>
    <rPh sb="11" eb="13">
      <t>リョッカ</t>
    </rPh>
    <rPh sb="13" eb="15">
      <t>メンセキ</t>
    </rPh>
    <rPh sb="15" eb="17">
      <t>ゼンタイ</t>
    </rPh>
    <rPh sb="21" eb="23">
      <t>イジョウ</t>
    </rPh>
    <rPh sb="26" eb="28">
      <t>ミマン</t>
    </rPh>
    <rPh sb="44" eb="46">
      <t>イジョウ</t>
    </rPh>
    <phoneticPr fontId="1"/>
  </si>
  <si>
    <t>公開性のある緑化面積が緑化面積全体の50％以上
　　　　　　　あるいは200㎡以上ある　　（最小は20㎡）</t>
    <rPh sb="0" eb="2">
      <t>コウカイ</t>
    </rPh>
    <rPh sb="2" eb="3">
      <t>セイ</t>
    </rPh>
    <rPh sb="6" eb="8">
      <t>リョッカ</t>
    </rPh>
    <rPh sb="8" eb="10">
      <t>メンセキ</t>
    </rPh>
    <rPh sb="11" eb="13">
      <t>リョッカ</t>
    </rPh>
    <rPh sb="13" eb="15">
      <t>メンセキ</t>
    </rPh>
    <rPh sb="15" eb="17">
      <t>ゼンタイ</t>
    </rPh>
    <rPh sb="21" eb="23">
      <t>イジョウ</t>
    </rPh>
    <rPh sb="39" eb="41">
      <t>イジョウ</t>
    </rPh>
    <phoneticPr fontId="1"/>
  </si>
  <si>
    <t>　⑤公開性のある緑化面積</t>
    <rPh sb="2" eb="5">
      <t>コウカイセイ</t>
    </rPh>
    <rPh sb="8" eb="10">
      <t>リョッカ</t>
    </rPh>
    <rPh sb="10" eb="12">
      <t>メンセキ</t>
    </rPh>
    <phoneticPr fontId="1"/>
  </si>
  <si>
    <t>公開性のある垂直面への緑化面積の合計を入力してください</t>
    <rPh sb="0" eb="3">
      <t>コウカイセイ</t>
    </rPh>
    <rPh sb="6" eb="8">
      <t>スイチョク</t>
    </rPh>
    <rPh sb="8" eb="9">
      <t>メン</t>
    </rPh>
    <rPh sb="11" eb="13">
      <t>リョッカ</t>
    </rPh>
    <rPh sb="13" eb="15">
      <t>メンセキ</t>
    </rPh>
    <rPh sb="16" eb="18">
      <t>ゴウケイ</t>
    </rPh>
    <rPh sb="19" eb="21">
      <t>ニュウリョク</t>
    </rPh>
    <phoneticPr fontId="1"/>
  </si>
  <si>
    <t>　⑥公開性のある垂直面緑化面積</t>
    <rPh sb="2" eb="5">
      <t>コウカイセイ</t>
    </rPh>
    <rPh sb="8" eb="10">
      <t>スイチョク</t>
    </rPh>
    <rPh sb="10" eb="11">
      <t>メン</t>
    </rPh>
    <rPh sb="11" eb="13">
      <t>リョッカ</t>
    </rPh>
    <rPh sb="13" eb="15">
      <t>メンセキ</t>
    </rPh>
    <phoneticPr fontId="1"/>
  </si>
  <si>
    <t>公開性のある建築物外壁への緑化面積およびフェンス・擁壁・看板など工作物垂直面へのが緑化面積が敷地面積の2％以上ある</t>
    <rPh sb="0" eb="2">
      <t>コウカイ</t>
    </rPh>
    <rPh sb="2" eb="3">
      <t>セイ</t>
    </rPh>
    <rPh sb="6" eb="9">
      <t>ケンチクブツ</t>
    </rPh>
    <rPh sb="9" eb="11">
      <t>ガイヘキ</t>
    </rPh>
    <rPh sb="13" eb="15">
      <t>リョクカ</t>
    </rPh>
    <rPh sb="15" eb="17">
      <t>メンセキ</t>
    </rPh>
    <rPh sb="25" eb="27">
      <t>ヨウヘキ</t>
    </rPh>
    <rPh sb="28" eb="30">
      <t>カンバン</t>
    </rPh>
    <rPh sb="32" eb="35">
      <t>コウサクブツ</t>
    </rPh>
    <rPh sb="35" eb="37">
      <t>スイチョク</t>
    </rPh>
    <rPh sb="37" eb="38">
      <t>メン</t>
    </rPh>
    <rPh sb="41" eb="43">
      <t>リョッカ</t>
    </rPh>
    <rPh sb="43" eb="45">
      <t>メンセキ</t>
    </rPh>
    <rPh sb="46" eb="48">
      <t>シキチ</t>
    </rPh>
    <rPh sb="48" eb="50">
      <t>メンセキ</t>
    </rPh>
    <rPh sb="53" eb="55">
      <t>イジョウ</t>
    </rPh>
    <phoneticPr fontId="1"/>
  </si>
  <si>
    <t>【敷地の条件】</t>
    <rPh sb="1" eb="3">
      <t>シキチ</t>
    </rPh>
    <rPh sb="4" eb="6">
      <t>ジョウケン</t>
    </rPh>
    <phoneticPr fontId="1"/>
  </si>
  <si>
    <t>【評価認定基準】</t>
    <rPh sb="1" eb="3">
      <t>ヒョウカ</t>
    </rPh>
    <rPh sb="3" eb="5">
      <t>ニンテイ</t>
    </rPh>
    <rPh sb="5" eb="7">
      <t>キジュン</t>
    </rPh>
    <phoneticPr fontId="1"/>
  </si>
  <si>
    <t>　のいずれかを満たすことが条件です</t>
    <rPh sb="7" eb="8">
      <t>ミ</t>
    </rPh>
    <rPh sb="13" eb="15">
      <t>ジョウケン</t>
    </rPh>
    <phoneticPr fontId="1"/>
  </si>
  <si>
    <t>　⑦既存樹木の保全</t>
    <rPh sb="2" eb="4">
      <t>キゾン</t>
    </rPh>
    <rPh sb="4" eb="6">
      <t>ジュモク</t>
    </rPh>
    <rPh sb="7" eb="9">
      <t>ホゼン</t>
    </rPh>
    <phoneticPr fontId="1"/>
  </si>
  <si>
    <t>あり</t>
  </si>
  <si>
    <t>－</t>
  </si>
  <si>
    <t>　⑧樹名板の設置</t>
    <rPh sb="2" eb="4">
      <t>ジュメイ</t>
    </rPh>
    <rPh sb="4" eb="5">
      <t>イタ</t>
    </rPh>
    <rPh sb="6" eb="8">
      <t>セッチ</t>
    </rPh>
    <phoneticPr fontId="1"/>
  </si>
  <si>
    <t>　⑩生きものの住処・餌場の設置</t>
    <rPh sb="2" eb="3">
      <t>イ</t>
    </rPh>
    <rPh sb="7" eb="9">
      <t>スミカ</t>
    </rPh>
    <rPh sb="10" eb="12">
      <t>エサバ</t>
    </rPh>
    <rPh sb="13" eb="15">
      <t>セッチ</t>
    </rPh>
    <phoneticPr fontId="1"/>
  </si>
  <si>
    <t>　⑨在来種の植栽</t>
    <rPh sb="2" eb="5">
      <t>ザイライシュ</t>
    </rPh>
    <rPh sb="6" eb="8">
      <t>ショクサイ</t>
    </rPh>
    <phoneticPr fontId="1"/>
  </si>
  <si>
    <r>
      <t xml:space="preserve">季節の草花が植栽されている面積を入力してください 
</t>
    </r>
    <r>
      <rPr>
        <sz val="10"/>
        <rFont val="HG丸ｺﾞｼｯｸM-PRO"/>
        <family val="3"/>
        <charset val="128"/>
      </rPr>
      <t>　※公開性のある場所に全景が視認できるよう植栽されたものに限ります</t>
    </r>
    <rPh sb="0" eb="2">
      <t>キセツ</t>
    </rPh>
    <rPh sb="3" eb="5">
      <t>クサバナ</t>
    </rPh>
    <rPh sb="6" eb="8">
      <t>ショクサイ</t>
    </rPh>
    <rPh sb="13" eb="15">
      <t>メンセキ</t>
    </rPh>
    <rPh sb="16" eb="18">
      <t>ニュウリョク</t>
    </rPh>
    <rPh sb="47" eb="49">
      <t>ショクサイ</t>
    </rPh>
    <rPh sb="55" eb="56">
      <t>カギ</t>
    </rPh>
    <phoneticPr fontId="1"/>
  </si>
  <si>
    <t>→この敷地の必要最低緑化面積は</t>
    <rPh sb="3" eb="5">
      <t>シキチ</t>
    </rPh>
    <rPh sb="6" eb="8">
      <t>ヒツヨウ</t>
    </rPh>
    <rPh sb="8" eb="10">
      <t>サイテイ</t>
    </rPh>
    <rPh sb="10" eb="12">
      <t>リョッカ</t>
    </rPh>
    <rPh sb="12" eb="14">
      <t>メンセキ</t>
    </rPh>
    <phoneticPr fontId="1"/>
  </si>
  <si>
    <t>必要最低緑化面積＝敷地面積×基準緑化率</t>
    <rPh sb="0" eb="2">
      <t>ヒツヨウ</t>
    </rPh>
    <rPh sb="2" eb="4">
      <t>サイテイ</t>
    </rPh>
    <rPh sb="4" eb="6">
      <t>リョッカ</t>
    </rPh>
    <rPh sb="6" eb="8">
      <t>メンセキ</t>
    </rPh>
    <rPh sb="9" eb="11">
      <t>シキチ</t>
    </rPh>
    <rPh sb="11" eb="13">
      <t>メンセキ</t>
    </rPh>
    <rPh sb="14" eb="16">
      <t>キジュン</t>
    </rPh>
    <rPh sb="16" eb="19">
      <t>リョッカリツ</t>
    </rPh>
    <phoneticPr fontId="1"/>
  </si>
  <si>
    <t>周囲2m以内に競合する樹木や工作物が
存在しない中木が対象です</t>
    <rPh sb="0" eb="2">
      <t>シュウイ</t>
    </rPh>
    <rPh sb="4" eb="6">
      <t>イナイ</t>
    </rPh>
    <rPh sb="7" eb="9">
      <t>キョウゴウ</t>
    </rPh>
    <rPh sb="11" eb="13">
      <t>ジュモク</t>
    </rPh>
    <rPh sb="14" eb="17">
      <t>コウサクブツ</t>
    </rPh>
    <rPh sb="19" eb="21">
      <t>ソンザイ</t>
    </rPh>
    <rPh sb="24" eb="26">
      <t>チュウボク</t>
    </rPh>
    <rPh sb="27" eb="29">
      <t>タイショウ</t>
    </rPh>
    <phoneticPr fontId="1"/>
  </si>
  <si>
    <t>敷地面積に対して、樹木換算面積が3%以上5%未満</t>
    <rPh sb="0" eb="2">
      <t>シキチ</t>
    </rPh>
    <rPh sb="2" eb="4">
      <t>メンセキ</t>
    </rPh>
    <rPh sb="5" eb="6">
      <t>タイ</t>
    </rPh>
    <rPh sb="9" eb="11">
      <t>ジュモク</t>
    </rPh>
    <rPh sb="11" eb="13">
      <t>カンサン</t>
    </rPh>
    <rPh sb="13" eb="15">
      <t>メンセキ</t>
    </rPh>
    <rPh sb="18" eb="20">
      <t>イジョウ</t>
    </rPh>
    <rPh sb="22" eb="24">
      <t>ミマン</t>
    </rPh>
    <phoneticPr fontId="1"/>
  </si>
  <si>
    <t>敷地面積に対して、樹木換算面積が5%以上10%未満</t>
    <rPh sb="0" eb="2">
      <t>シキチ</t>
    </rPh>
    <rPh sb="2" eb="4">
      <t>メンセキ</t>
    </rPh>
    <rPh sb="5" eb="6">
      <t>タイ</t>
    </rPh>
    <rPh sb="9" eb="11">
      <t>ジュモク</t>
    </rPh>
    <rPh sb="11" eb="13">
      <t>カンサン</t>
    </rPh>
    <rPh sb="13" eb="15">
      <t>メンセキ</t>
    </rPh>
    <rPh sb="18" eb="20">
      <t>イジョウ</t>
    </rPh>
    <rPh sb="23" eb="25">
      <t>ミマン</t>
    </rPh>
    <phoneticPr fontId="1"/>
  </si>
  <si>
    <t>敷地面積に対して、樹木換算面積が10%以上30%未満</t>
    <rPh sb="0" eb="2">
      <t>シキチ</t>
    </rPh>
    <rPh sb="2" eb="4">
      <t>メンセキ</t>
    </rPh>
    <rPh sb="5" eb="6">
      <t>タイ</t>
    </rPh>
    <rPh sb="9" eb="11">
      <t>ジュモク</t>
    </rPh>
    <rPh sb="11" eb="13">
      <t>カンサン</t>
    </rPh>
    <rPh sb="13" eb="15">
      <t>メンセキ</t>
    </rPh>
    <rPh sb="19" eb="21">
      <t>イジョウ</t>
    </rPh>
    <rPh sb="24" eb="26">
      <t>ミマン</t>
    </rPh>
    <phoneticPr fontId="1"/>
  </si>
  <si>
    <t>敷地面積に対して、樹木換算面積が30%以上50%未満</t>
    <rPh sb="0" eb="2">
      <t>シキチ</t>
    </rPh>
    <rPh sb="2" eb="4">
      <t>メンセキ</t>
    </rPh>
    <rPh sb="5" eb="6">
      <t>タイ</t>
    </rPh>
    <rPh sb="9" eb="11">
      <t>ジュモク</t>
    </rPh>
    <rPh sb="11" eb="13">
      <t>カンサン</t>
    </rPh>
    <rPh sb="13" eb="15">
      <t>メンセキ</t>
    </rPh>
    <rPh sb="19" eb="21">
      <t>イジョウ</t>
    </rPh>
    <rPh sb="24" eb="26">
      <t>ミマン</t>
    </rPh>
    <phoneticPr fontId="1"/>
  </si>
  <si>
    <t>敷地面積に対して、樹木換算面積が50%以上</t>
    <rPh sb="0" eb="2">
      <t>シキチ</t>
    </rPh>
    <rPh sb="2" eb="4">
      <t>メンセキ</t>
    </rPh>
    <rPh sb="5" eb="6">
      <t>タイ</t>
    </rPh>
    <rPh sb="9" eb="11">
      <t>ジュモク</t>
    </rPh>
    <rPh sb="11" eb="13">
      <t>カンサン</t>
    </rPh>
    <rPh sb="13" eb="15">
      <t>メンセキ</t>
    </rPh>
    <rPh sb="19" eb="21">
      <t>イジョウ</t>
    </rPh>
    <phoneticPr fontId="1"/>
  </si>
  <si>
    <t>樹木換算率</t>
    <rPh sb="0" eb="2">
      <t>ジュモク</t>
    </rPh>
    <rPh sb="2" eb="4">
      <t>カンサン</t>
    </rPh>
    <rPh sb="4" eb="5">
      <t>リツ</t>
    </rPh>
    <phoneticPr fontId="1"/>
  </si>
  <si>
    <t>樹木換算率＝樹木換算面積／敷地面積×100</t>
    <rPh sb="0" eb="2">
      <t>ジュモク</t>
    </rPh>
    <rPh sb="2" eb="4">
      <t>カンサン</t>
    </rPh>
    <rPh sb="6" eb="8">
      <t>ジュモク</t>
    </rPh>
    <rPh sb="8" eb="10">
      <t>カンサン</t>
    </rPh>
    <phoneticPr fontId="1"/>
  </si>
  <si>
    <r>
      <rPr>
        <sz val="11"/>
        <color rgb="FFFF0000"/>
        <rFont val="HG丸ｺﾞｼｯｸM-PRO"/>
        <family val="3"/>
        <charset val="128"/>
      </rPr>
      <t>接道緑化率＝接道緑化延長／接道延長×100</t>
    </r>
    <r>
      <rPr>
        <sz val="11"/>
        <color rgb="FF0000FF"/>
        <rFont val="HG丸ｺﾞｼｯｸM-PRO"/>
        <family val="3"/>
        <charset val="128"/>
      </rPr>
      <t>　　　　　</t>
    </r>
    <r>
      <rPr>
        <b/>
        <sz val="11"/>
        <color rgb="FF0000FF"/>
        <rFont val="HG丸ｺﾞｼｯｸM-PRO"/>
        <family val="3"/>
        <charset val="128"/>
      </rPr>
      <t>接道緑化率</t>
    </r>
    <rPh sb="0" eb="2">
      <t>セツドウ</t>
    </rPh>
    <rPh sb="2" eb="4">
      <t>リョクカ</t>
    </rPh>
    <rPh sb="4" eb="5">
      <t>リツ</t>
    </rPh>
    <rPh sb="6" eb="8">
      <t>セツドウ</t>
    </rPh>
    <rPh sb="8" eb="10">
      <t>リョッカ</t>
    </rPh>
    <rPh sb="10" eb="12">
      <t>エンチョウ</t>
    </rPh>
    <rPh sb="13" eb="15">
      <t>セツドウ</t>
    </rPh>
    <rPh sb="15" eb="17">
      <t>エンチョウ</t>
    </rPh>
    <rPh sb="26" eb="28">
      <t>セツドウ</t>
    </rPh>
    <rPh sb="28" eb="31">
      <t>リョッカリツ</t>
    </rPh>
    <phoneticPr fontId="1"/>
  </si>
  <si>
    <t>※公開性とは「道路から容易に眺望できること」「不特定の人が立ち入って見ることができること」</t>
    <rPh sb="1" eb="3">
      <t>コウカイ</t>
    </rPh>
    <rPh sb="3" eb="4">
      <t>セイ</t>
    </rPh>
    <rPh sb="7" eb="9">
      <t>ドウロ</t>
    </rPh>
    <rPh sb="11" eb="13">
      <t>ヨウイ</t>
    </rPh>
    <rPh sb="14" eb="16">
      <t>チョウボウ</t>
    </rPh>
    <phoneticPr fontId="1"/>
  </si>
  <si>
    <t>当該樹木の全景がわかる写真を添付</t>
    <rPh sb="0" eb="2">
      <t>トウガイ</t>
    </rPh>
    <rPh sb="2" eb="4">
      <t>ジュモク</t>
    </rPh>
    <rPh sb="5" eb="7">
      <t>ゼンケイ</t>
    </rPh>
    <rPh sb="11" eb="13">
      <t>シャシン</t>
    </rPh>
    <rPh sb="14" eb="16">
      <t>テンプ</t>
    </rPh>
    <phoneticPr fontId="1"/>
  </si>
  <si>
    <t>構造がわかる写真・カタログの写しなどを添付</t>
    <rPh sb="0" eb="2">
      <t>コウゾウ</t>
    </rPh>
    <rPh sb="6" eb="8">
      <t>シャシン</t>
    </rPh>
    <rPh sb="14" eb="15">
      <t>ウツ</t>
    </rPh>
    <rPh sb="19" eb="21">
      <t>テンプ</t>
    </rPh>
    <phoneticPr fontId="1"/>
  </si>
  <si>
    <t>樹木一覧に当該樹木がわかるように表記</t>
    <rPh sb="0" eb="2">
      <t>ジュモク</t>
    </rPh>
    <rPh sb="2" eb="4">
      <t>イチラン</t>
    </rPh>
    <rPh sb="5" eb="7">
      <t>トウガイ</t>
    </rPh>
    <rPh sb="7" eb="9">
      <t>ジュモク</t>
    </rPh>
    <rPh sb="16" eb="18">
      <t>ヒョウキ</t>
    </rPh>
    <phoneticPr fontId="1"/>
  </si>
  <si>
    <t>当該植物・当該場所がわかるように平面図に表記
巣箱・水場などは写真・カタログの写しなどを添付</t>
    <rPh sb="0" eb="2">
      <t>トウガイ</t>
    </rPh>
    <rPh sb="2" eb="4">
      <t>ショクブツ</t>
    </rPh>
    <rPh sb="5" eb="7">
      <t>トウガイ</t>
    </rPh>
    <rPh sb="7" eb="9">
      <t>バショ</t>
    </rPh>
    <rPh sb="16" eb="19">
      <t>ヘイメンズ</t>
    </rPh>
    <rPh sb="20" eb="22">
      <t>ヒョウキ</t>
    </rPh>
    <rPh sb="23" eb="25">
      <t>スバコ</t>
    </rPh>
    <rPh sb="26" eb="28">
      <t>ミズバ</t>
    </rPh>
    <rPh sb="31" eb="33">
      <t>シャシン</t>
    </rPh>
    <rPh sb="39" eb="40">
      <t>ウツ</t>
    </rPh>
    <rPh sb="44" eb="46">
      <t>テンプ</t>
    </rPh>
    <phoneticPr fontId="1"/>
  </si>
  <si>
    <t>上記中木のうち将来高木に
なることが見込めるもの</t>
    <rPh sb="0" eb="2">
      <t>ジョウキ</t>
    </rPh>
    <rPh sb="2" eb="4">
      <t>チュウボク</t>
    </rPh>
    <rPh sb="7" eb="9">
      <t>ショウライ</t>
    </rPh>
    <rPh sb="9" eb="11">
      <t>コウボク</t>
    </rPh>
    <rPh sb="18" eb="20">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</si>
  <si>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</si>
  <si>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</si>
  <si>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</si>
  <si>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</si>
  <si>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</si>
  <si>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</si>
  <si>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</si>
  <si>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</si>
  <si>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</si>
  <si>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</si>
  <si>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30～49</t>
    <phoneticPr fontId="1"/>
  </si>
  <si>
    <t>※数値は接道延長を除き小数点第2位以下を切り捨てた数値を入力してください</t>
    <rPh sb="1" eb="3">
      <t>スウチ</t>
    </rPh>
    <rPh sb="4" eb="6">
      <t>セツドウ</t>
    </rPh>
    <rPh sb="6" eb="8">
      <t>エンチョウ</t>
    </rPh>
    <rPh sb="9" eb="10">
      <t>ノゾ</t>
    </rPh>
    <phoneticPr fontId="1"/>
  </si>
  <si>
    <r>
      <t>敷地の接道延長を入力してください</t>
    </r>
    <r>
      <rPr>
        <sz val="10"/>
        <rFont val="HG丸ｺﾞｼｯｸM-PRO"/>
        <family val="3"/>
        <charset val="128"/>
      </rPr>
      <t>（小数点第2位以下切り上げ）</t>
    </r>
    <rPh sb="0" eb="2">
      <t>シキチ</t>
    </rPh>
    <rPh sb="3" eb="4">
      <t>セッ</t>
    </rPh>
    <rPh sb="4" eb="5">
      <t>ミチ</t>
    </rPh>
    <rPh sb="5" eb="7">
      <t>エンチョウ</t>
    </rPh>
    <rPh sb="8" eb="10">
      <t>ニュウリョク</t>
    </rPh>
    <rPh sb="17" eb="21">
      <t>ショウスウテンダイ</t>
    </rPh>
    <rPh sb="22" eb="25">
      <t>イイカ</t>
    </rPh>
    <rPh sb="25" eb="26">
      <t>キ</t>
    </rPh>
    <rPh sb="27" eb="28">
      <t>ア</t>
    </rPh>
    <phoneticPr fontId="1"/>
  </si>
  <si>
    <r>
      <t>敷地の接道延長を入力してください</t>
    </r>
    <r>
      <rPr>
        <sz val="10"/>
        <rFont val="HG丸ｺﾞｼｯｸM-PRO"/>
        <family val="3"/>
        <charset val="128"/>
      </rPr>
      <t>（小数点第2位以下切り上げ）</t>
    </r>
    <rPh sb="0" eb="2">
      <t>シキチ</t>
    </rPh>
    <rPh sb="3" eb="4">
      <t>セッ</t>
    </rPh>
    <rPh sb="4" eb="5">
      <t>ミチ</t>
    </rPh>
    <rPh sb="5" eb="7">
      <t>エンチョウ</t>
    </rPh>
    <rPh sb="8" eb="10">
      <t>ニュウリョク</t>
    </rPh>
    <phoneticPr fontId="1"/>
  </si>
  <si>
    <t>50%を超え60%以下</t>
  </si>
  <si>
    <t>植栽後概ね10年以上経過している高木が1本以上ありますか？</t>
    <rPh sb="0" eb="2">
      <t>ショクサイ</t>
    </rPh>
    <rPh sb="2" eb="3">
      <t>ゴ</t>
    </rPh>
    <rPh sb="3" eb="4">
      <t>オオム</t>
    </rPh>
    <rPh sb="7" eb="8">
      <t>ネン</t>
    </rPh>
    <rPh sb="8" eb="10">
      <t>イジョウ</t>
    </rPh>
    <rPh sb="10" eb="12">
      <t>ケイカ</t>
    </rPh>
    <rPh sb="16" eb="18">
      <t>コウボク</t>
    </rPh>
    <rPh sb="20" eb="21">
      <t>ホン</t>
    </rPh>
    <rPh sb="21" eb="23">
      <t>イジョウ</t>
    </rPh>
    <phoneticPr fontId="1"/>
  </si>
  <si>
    <t>在来種の樹木を植栽樹種の10％以上植栽していますか？</t>
    <rPh sb="0" eb="3">
      <t>ザイライシュ</t>
    </rPh>
    <rPh sb="4" eb="6">
      <t>ジュモク</t>
    </rPh>
    <rPh sb="7" eb="9">
      <t>ショクサイ</t>
    </rPh>
    <rPh sb="9" eb="11">
      <t>ジュシュ</t>
    </rPh>
    <rPh sb="15" eb="17">
      <t>イジョウ</t>
    </rPh>
    <rPh sb="17" eb="19">
      <t>ショクサイ</t>
    </rPh>
    <phoneticPr fontId="1"/>
  </si>
  <si>
    <t>生きものの餌場となる植物（実のなる樹など）を植栽していますか？あるいは巣箱・水場などを設置していますか？</t>
    <rPh sb="0" eb="1">
      <t>イ</t>
    </rPh>
    <rPh sb="5" eb="7">
      <t>エサバ</t>
    </rPh>
    <rPh sb="10" eb="12">
      <t>ショクブツ</t>
    </rPh>
    <rPh sb="13" eb="14">
      <t>ミ</t>
    </rPh>
    <rPh sb="17" eb="18">
      <t>キ</t>
    </rPh>
    <rPh sb="22" eb="24">
      <t>ショクサイ</t>
    </rPh>
    <rPh sb="35" eb="37">
      <t>スバコ</t>
    </rPh>
    <rPh sb="38" eb="40">
      <t>ミズバ</t>
    </rPh>
    <rPh sb="43" eb="45">
      <t>セッチ</t>
    </rPh>
    <phoneticPr fontId="1"/>
  </si>
  <si>
    <r>
      <t>公開性のある主要な樹木の半数以上に樹名板を設置していますか？　</t>
    </r>
    <r>
      <rPr>
        <sz val="10"/>
        <rFont val="HG丸ｺﾞｼｯｸM-PRO"/>
        <family val="3"/>
        <charset val="128"/>
      </rPr>
      <t>※容易に視認できる場所に設置してあるものに限ります</t>
    </r>
    <rPh sb="0" eb="3">
      <t>コウカイセイ</t>
    </rPh>
    <rPh sb="6" eb="8">
      <t>シュヨウ</t>
    </rPh>
    <rPh sb="9" eb="11">
      <t>ジュモク</t>
    </rPh>
    <rPh sb="12" eb="14">
      <t>ハンスウ</t>
    </rPh>
    <rPh sb="14" eb="16">
      <t>イジョウ</t>
    </rPh>
    <rPh sb="17" eb="18">
      <t>ジュ</t>
    </rPh>
    <rPh sb="18" eb="19">
      <t>メイ</t>
    </rPh>
    <rPh sb="19" eb="20">
      <t>イタ</t>
    </rPh>
    <rPh sb="21" eb="23">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</si>
</sst>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_ "/>
    <numFmt numFmtId="178" formatCode="0_ "/>
    <numFmt numFmtId="179" formatCode="#,##0.0_ "/>
    <numFmt numFmtId="180" formatCode="0.0%"/>
    <numFmt numFmtId="181" formatCode="#,##0.0&quot;m2&quot;;[Red]\-#,##0"/>
    <numFmt numFmtId="182" formatCode="#,##0&quot;点&quot;;[Red]\-#,##0"/>
    <numFmt numFmtId="183" formatCode="#,##0.&quot;&quot;;[Red]\-#,##0"/>
    <numFmt numFmtId="184" formatCode="#,##0.00_ "/>
    <numFmt numFmtId="185" formatCode="#,##0.0&quot;㎡&quot;;[Red]\-#,##0"/>
  </numFmts>
  <fonts count="29" x14ac:knownFonts="1">
    <font>
      <sz val="11"/>
      <name val="ＭＳ Ｐゴシック"/>
      <family val="3"/>
      <charset val="128"/>
    </font>
    <font>
      <sz val="6"/>
      <name val="ＭＳ Ｐゴシック"/>
      <family val="3"/>
      <charset val="128"/>
    </font>
    <font>
      <sz val="11"/>
      <name val="HG丸ｺﾞｼｯｸM-PRO"/>
      <family val="3"/>
      <charset val="128"/>
    </font>
    <font>
      <sz val="20"/>
      <name val="HG創英角ﾎﾟｯﾌﾟ体"/>
      <family val="3"/>
      <charset val="128"/>
    </font>
    <font>
      <sz val="18"/>
      <color indexed="17"/>
      <name val="HG丸ｺﾞｼｯｸM-PRO"/>
      <family val="3"/>
      <charset val="128"/>
    </font>
    <font>
      <sz val="16"/>
      <name val="HG丸ｺﾞｼｯｸM-PRO"/>
      <family val="3"/>
      <charset val="128"/>
    </font>
    <font>
      <sz val="11"/>
      <color indexed="10"/>
      <name val="HG丸ｺﾞｼｯｸM-PRO"/>
      <family val="3"/>
      <charset val="128"/>
    </font>
    <font>
      <sz val="14"/>
      <color indexed="8"/>
      <name val="HG丸ｺﾞｼｯｸM-PRO"/>
      <family val="3"/>
      <charset val="128"/>
    </font>
    <font>
      <sz val="10"/>
      <name val="HG丸ｺﾞｼｯｸM-PRO"/>
      <family val="3"/>
      <charset val="128"/>
    </font>
    <font>
      <sz val="14"/>
      <name val="HG丸ｺﾞｼｯｸM-PRO"/>
      <family val="3"/>
      <charset val="128"/>
    </font>
    <font>
      <sz val="11"/>
      <color indexed="17"/>
      <name val="HG丸ｺﾞｼｯｸM-PRO"/>
      <family val="3"/>
      <charset val="128"/>
    </font>
    <font>
      <sz val="8"/>
      <name val="HG丸ｺﾞｼｯｸM-PRO"/>
      <family val="3"/>
      <charset val="128"/>
    </font>
    <font>
      <sz val="12"/>
      <name val="HG丸ｺﾞｼｯｸM-PRO"/>
      <family val="3"/>
      <charset val="128"/>
    </font>
    <font>
      <b/>
      <sz val="11"/>
      <color indexed="12"/>
      <name val="HG丸ｺﾞｼｯｸM-PRO"/>
      <family val="3"/>
      <charset val="128"/>
    </font>
    <font>
      <sz val="11"/>
      <color indexed="48"/>
      <name val="HG丸ｺﾞｼｯｸM-PRO"/>
      <family val="3"/>
      <charset val="128"/>
    </font>
    <font>
      <sz val="9"/>
      <name val="HG丸ｺﾞｼｯｸM-PRO"/>
      <family val="3"/>
      <charset val="128"/>
    </font>
    <font>
      <sz val="10"/>
      <color rgb="FFFF0000"/>
      <name val="HG丸ｺﾞｼｯｸM-PRO"/>
      <family val="3"/>
      <charset val="128"/>
    </font>
    <font>
      <sz val="10"/>
      <color rgb="FF0070C0"/>
      <name val="HG丸ｺﾞｼｯｸM-PRO"/>
      <family val="3"/>
      <charset val="128"/>
    </font>
    <font>
      <sz val="10"/>
      <color indexed="10"/>
      <name val="HG丸ｺﾞｼｯｸM-PRO"/>
      <family val="3"/>
      <charset val="128"/>
    </font>
    <font>
      <b/>
      <sz val="18"/>
      <color indexed="8"/>
      <name val="HG丸ｺﾞｼｯｸM-PRO"/>
      <family val="3"/>
      <charset val="128"/>
    </font>
    <font>
      <b/>
      <sz val="28"/>
      <color theme="9"/>
      <name val="HG丸ｺﾞｼｯｸM-PRO"/>
      <family val="3"/>
      <charset val="128"/>
    </font>
    <font>
      <b/>
      <sz val="16"/>
      <name val="HG丸ｺﾞｼｯｸM-PRO"/>
      <family val="3"/>
      <charset val="128"/>
    </font>
    <font>
      <b/>
      <sz val="18"/>
      <name val="HG丸ｺﾞｼｯｸM-PRO"/>
      <family val="3"/>
      <charset val="128"/>
    </font>
    <font>
      <sz val="11"/>
      <color theme="1"/>
      <name val="HG丸ｺﾞｼｯｸM-PRO"/>
      <family val="3"/>
      <charset val="128"/>
    </font>
    <font>
      <sz val="11"/>
      <color rgb="FF0000FF"/>
      <name val="HG丸ｺﾞｼｯｸM-PRO"/>
      <family val="3"/>
      <charset val="128"/>
    </font>
    <font>
      <b/>
      <sz val="11"/>
      <color rgb="FF0000FF"/>
      <name val="HG丸ｺﾞｼｯｸM-PRO"/>
      <family val="3"/>
      <charset val="128"/>
    </font>
    <font>
      <sz val="11"/>
      <color rgb="FFFF0000"/>
      <name val="HG丸ｺﾞｼｯｸM-PRO"/>
      <family val="3"/>
      <charset val="128"/>
    </font>
    <font>
      <b/>
      <sz val="20"/>
      <name val="HG丸ｺﾞｼｯｸM-PRO"/>
      <family val="3"/>
      <charset val="128"/>
    </font>
    <font>
      <sz val="8"/>
      <color theme="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10"/>
      </left>
      <right style="thick">
        <color indexed="10"/>
      </right>
      <top style="thick">
        <color indexed="10"/>
      </top>
      <bottom style="thick">
        <color indexed="10"/>
      </bottom>
      <diagonal/>
    </border>
    <border>
      <left/>
      <right/>
      <top style="thick">
        <color indexed="10"/>
      </top>
      <bottom/>
      <diagonal/>
    </border>
    <border>
      <left style="thin">
        <color indexed="10"/>
      </left>
      <right style="thin">
        <color indexed="10"/>
      </right>
      <top style="thin">
        <color indexed="10"/>
      </top>
      <bottom style="thin">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Dashed">
        <color indexed="13"/>
      </left>
      <right/>
      <top style="mediumDashed">
        <color indexed="13"/>
      </top>
      <bottom/>
      <diagonal/>
    </border>
    <border>
      <left/>
      <right/>
      <top style="mediumDashed">
        <color indexed="13"/>
      </top>
      <bottom/>
      <diagonal/>
    </border>
    <border>
      <left/>
      <right style="mediumDashed">
        <color indexed="13"/>
      </right>
      <top style="mediumDashed">
        <color indexed="13"/>
      </top>
      <bottom/>
      <diagonal/>
    </border>
    <border>
      <left style="mediumDashed">
        <color indexed="13"/>
      </left>
      <right/>
      <top/>
      <bottom/>
      <diagonal/>
    </border>
    <border>
      <left/>
      <right style="mediumDashed">
        <color indexed="13"/>
      </right>
      <top/>
      <bottom/>
      <diagonal/>
    </border>
    <border>
      <left style="mediumDashed">
        <color indexed="13"/>
      </left>
      <right/>
      <top/>
      <bottom style="mediumDashed">
        <color indexed="13"/>
      </bottom>
      <diagonal/>
    </border>
    <border>
      <left/>
      <right/>
      <top/>
      <bottom style="mediumDashed">
        <color indexed="13"/>
      </bottom>
      <diagonal/>
    </border>
    <border>
      <left/>
      <right style="mediumDashed">
        <color indexed="13"/>
      </right>
      <top/>
      <bottom style="mediumDashed">
        <color indexed="13"/>
      </bottom>
      <diagonal/>
    </border>
    <border>
      <left style="mediumDashed">
        <color indexed="11"/>
      </left>
      <right/>
      <top style="mediumDashed">
        <color indexed="11"/>
      </top>
      <bottom/>
      <diagonal/>
    </border>
    <border>
      <left/>
      <right/>
      <top style="mediumDashed">
        <color indexed="11"/>
      </top>
      <bottom/>
      <diagonal/>
    </border>
    <border>
      <left/>
      <right style="mediumDashed">
        <color indexed="11"/>
      </right>
      <top style="mediumDashed">
        <color indexed="11"/>
      </top>
      <bottom/>
      <diagonal/>
    </border>
    <border>
      <left style="mediumDashed">
        <color indexed="11"/>
      </left>
      <right/>
      <top/>
      <bottom/>
      <diagonal/>
    </border>
    <border>
      <left/>
      <right style="mediumDashed">
        <color indexed="11"/>
      </right>
      <top/>
      <bottom/>
      <diagonal/>
    </border>
    <border>
      <left style="mediumDashed">
        <color indexed="11"/>
      </left>
      <right/>
      <top/>
      <bottom style="mediumDashed">
        <color indexed="11"/>
      </bottom>
      <diagonal/>
    </border>
    <border>
      <left/>
      <right/>
      <top/>
      <bottom style="mediumDashed">
        <color indexed="11"/>
      </bottom>
      <diagonal/>
    </border>
    <border>
      <left/>
      <right style="mediumDashed">
        <color indexed="11"/>
      </right>
      <top/>
      <bottom style="mediumDashed">
        <color indexed="11"/>
      </bottom>
      <diagonal/>
    </border>
    <border>
      <left/>
      <right/>
      <top style="thin">
        <color indexed="10"/>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style="thick">
        <color indexed="10"/>
      </right>
      <top/>
      <bottom style="thick">
        <color indexed="10"/>
      </bottom>
      <diagonal/>
    </border>
    <border>
      <left/>
      <right style="thin">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rgb="FF00FF00"/>
      </left>
      <right/>
      <top style="mediumDashed">
        <color rgb="FF00FF00"/>
      </top>
      <bottom/>
      <diagonal/>
    </border>
    <border>
      <left/>
      <right/>
      <top style="mediumDashed">
        <color rgb="FF00FF00"/>
      </top>
      <bottom/>
      <diagonal/>
    </border>
    <border>
      <left/>
      <right style="mediumDashed">
        <color rgb="FF00FF00"/>
      </right>
      <top style="mediumDashed">
        <color rgb="FF00FF00"/>
      </top>
      <bottom/>
      <diagonal/>
    </border>
    <border>
      <left style="mediumDashed">
        <color rgb="FF00FF00"/>
      </left>
      <right/>
      <top/>
      <bottom/>
      <diagonal/>
    </border>
    <border>
      <left/>
      <right style="mediumDashed">
        <color rgb="FF00FF00"/>
      </right>
      <top/>
      <bottom/>
      <diagonal/>
    </border>
    <border>
      <left style="mediumDashed">
        <color rgb="FF00FF00"/>
      </left>
      <right/>
      <top/>
      <bottom style="mediumDashed">
        <color rgb="FF00FF00"/>
      </bottom>
      <diagonal/>
    </border>
    <border>
      <left/>
      <right/>
      <top/>
      <bottom style="mediumDashed">
        <color rgb="FF00FF00"/>
      </bottom>
      <diagonal/>
    </border>
    <border>
      <left/>
      <right style="mediumDashed">
        <color rgb="FF00FF00"/>
      </right>
      <top/>
      <bottom style="mediumDashed">
        <color rgb="FF00FF00"/>
      </bottom>
      <diagonal/>
    </border>
    <border>
      <left style="mediumDashed">
        <color rgb="FFFFFF00"/>
      </left>
      <right/>
      <top style="mediumDashed">
        <color rgb="FFFFFF00"/>
      </top>
      <bottom/>
      <diagonal/>
    </border>
    <border>
      <left/>
      <right/>
      <top style="mediumDashed">
        <color rgb="FFFFFF00"/>
      </top>
      <bottom/>
      <diagonal/>
    </border>
    <border>
      <left/>
      <right style="mediumDashed">
        <color rgb="FFFFFF00"/>
      </right>
      <top style="mediumDashed">
        <color rgb="FFFFFF00"/>
      </top>
      <bottom/>
      <diagonal/>
    </border>
    <border>
      <left style="mediumDashed">
        <color rgb="FFFFFF00"/>
      </left>
      <right/>
      <top/>
      <bottom/>
      <diagonal/>
    </border>
    <border>
      <left/>
      <right style="mediumDashed">
        <color rgb="FFFFFF00"/>
      </right>
      <top/>
      <bottom/>
      <diagonal/>
    </border>
    <border>
      <left style="mediumDashed">
        <color rgb="FFFFFF00"/>
      </left>
      <right/>
      <top/>
      <bottom style="mediumDashed">
        <color rgb="FFFFFF00"/>
      </bottom>
      <diagonal/>
    </border>
    <border>
      <left/>
      <right/>
      <top/>
      <bottom style="mediumDashed">
        <color rgb="FFFFFF00"/>
      </bottom>
      <diagonal/>
    </border>
    <border>
      <left/>
      <right style="mediumDashed">
        <color rgb="FFFFFF00"/>
      </right>
      <top/>
      <bottom style="mediumDashed">
        <color rgb="FFFFFF00"/>
      </bottom>
      <diagonal/>
    </border>
  </borders>
  <cellStyleXfs count="1">
    <xf numFmtId="0" fontId="0" fillId="0" borderId="0">
      <alignment vertical="center"/>
    </xf>
  </cellStyleXfs>
  <cellXfs count="2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pplyAlignment="1">
      <alignment horizontal="center" vertical="center"/>
    </xf>
    <xf numFmtId="0" fontId="9" fillId="0" borderId="0" xfId="0" applyFont="1">
      <alignment vertical="center"/>
    </xf>
    <xf numFmtId="0" fontId="2" fillId="2" borderId="2" xfId="0" applyFont="1" applyFill="1" applyBorder="1">
      <alignment vertical="center"/>
    </xf>
    <xf numFmtId="0" fontId="2" fillId="2" borderId="3" xfId="0" applyFont="1" applyFill="1" applyBorder="1">
      <alignment vertical="center"/>
    </xf>
    <xf numFmtId="0" fontId="5" fillId="2" borderId="3" xfId="0" applyFont="1" applyFill="1" applyBorder="1">
      <alignment vertical="center"/>
    </xf>
    <xf numFmtId="0" fontId="2" fillId="2" borderId="3" xfId="0"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lignment vertical="center"/>
    </xf>
    <xf numFmtId="0" fontId="2" fillId="3" borderId="0" xfId="0" applyFont="1" applyFill="1">
      <alignment vertical="center"/>
    </xf>
    <xf numFmtId="0" fontId="9" fillId="3" borderId="0" xfId="0" applyFont="1" applyFill="1">
      <alignment vertical="center"/>
    </xf>
    <xf numFmtId="0" fontId="2" fillId="3" borderId="0" xfId="0" applyFont="1" applyFill="1" applyAlignment="1">
      <alignment horizontal="center" vertical="center"/>
    </xf>
    <xf numFmtId="0" fontId="10" fillId="0" borderId="0" xfId="0" applyFont="1">
      <alignment vertical="center"/>
    </xf>
    <xf numFmtId="0" fontId="2" fillId="2" borderId="5" xfId="0" applyFont="1" applyFill="1" applyBorder="1">
      <alignment vertical="center"/>
    </xf>
    <xf numFmtId="0" fontId="2" fillId="0" borderId="6" xfId="0" applyFont="1" applyBorder="1">
      <alignment vertical="center"/>
    </xf>
    <xf numFmtId="0" fontId="11" fillId="3" borderId="0" xfId="0" applyFont="1" applyFill="1">
      <alignment vertical="center"/>
    </xf>
    <xf numFmtId="9" fontId="2" fillId="0" borderId="1" xfId="0" applyNumberFormat="1" applyFont="1" applyBorder="1" applyAlignment="1">
      <alignment horizontal="center" vertical="center"/>
    </xf>
    <xf numFmtId="0" fontId="2" fillId="3" borderId="0" xfId="0" applyFont="1" applyFill="1" applyAlignment="1">
      <alignment horizontal="right" vertical="center"/>
    </xf>
    <xf numFmtId="0" fontId="11" fillId="3" borderId="0" xfId="0" applyFont="1" applyFill="1" applyAlignment="1">
      <alignment horizontal="left" vertical="center"/>
    </xf>
    <xf numFmtId="0" fontId="12" fillId="3" borderId="0" xfId="0" applyFont="1" applyFill="1" applyAlignment="1">
      <alignment horizontal="center" vertical="center"/>
    </xf>
    <xf numFmtId="0" fontId="8" fillId="3" borderId="0" xfId="0" applyFont="1" applyFill="1" applyAlignment="1">
      <alignment horizontal="center" vertical="center"/>
    </xf>
    <xf numFmtId="177" fontId="2" fillId="3" borderId="0" xfId="0" applyNumberFormat="1" applyFont="1" applyFill="1">
      <alignment vertical="center"/>
    </xf>
    <xf numFmtId="178" fontId="9" fillId="3" borderId="0" xfId="0" applyNumberFormat="1" applyFont="1" applyFill="1" applyAlignment="1">
      <alignment horizontal="center" vertical="center"/>
    </xf>
    <xf numFmtId="182" fontId="9" fillId="2" borderId="7" xfId="0" applyNumberFormat="1" applyFont="1" applyFill="1" applyBorder="1" applyAlignment="1">
      <alignment horizontal="center" vertical="center"/>
    </xf>
    <xf numFmtId="180" fontId="2" fillId="0" borderId="1" xfId="0" applyNumberFormat="1" applyFont="1" applyBorder="1" applyAlignment="1">
      <alignment horizontal="center" vertical="center"/>
    </xf>
    <xf numFmtId="176" fontId="9" fillId="3" borderId="0" xfId="0" applyNumberFormat="1" applyFont="1" applyFill="1" applyAlignment="1">
      <alignment horizontal="center" vertical="center"/>
    </xf>
    <xf numFmtId="0" fontId="2" fillId="3" borderId="8" xfId="0" applyFont="1" applyFill="1" applyBorder="1" applyAlignment="1">
      <alignment horizontal="center" vertical="center"/>
    </xf>
    <xf numFmtId="176" fontId="2" fillId="3" borderId="0" xfId="0" applyNumberFormat="1"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9" fillId="3" borderId="0" xfId="0" applyFont="1" applyFill="1" applyAlignment="1">
      <alignment horizontal="right" vertical="center"/>
    </xf>
    <xf numFmtId="0" fontId="2" fillId="0" borderId="10" xfId="0" applyFont="1" applyBorder="1">
      <alignment vertical="center"/>
    </xf>
    <xf numFmtId="0" fontId="2" fillId="0" borderId="11" xfId="0" applyFont="1" applyBorder="1">
      <alignment vertical="center"/>
    </xf>
    <xf numFmtId="181" fontId="2" fillId="0" borderId="1" xfId="0" applyNumberFormat="1" applyFont="1" applyBorder="1">
      <alignment vertical="center"/>
    </xf>
    <xf numFmtId="180" fontId="2" fillId="0" borderId="1" xfId="0" applyNumberFormat="1" applyFont="1" applyBorder="1">
      <alignment vertical="center"/>
    </xf>
    <xf numFmtId="9" fontId="2" fillId="0" borderId="1" xfId="0" applyNumberFormat="1" applyFont="1" applyBorder="1">
      <alignment vertical="center"/>
    </xf>
    <xf numFmtId="0" fontId="2" fillId="0" borderId="0" xfId="0" quotePrefix="1" applyFont="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3" xfId="0" applyFont="1" applyFill="1" applyBorder="1" applyAlignment="1">
      <alignment horizontal="center" vertical="center"/>
    </xf>
    <xf numFmtId="0" fontId="2" fillId="2" borderId="14" xfId="0" applyFont="1" applyFill="1" applyBorder="1">
      <alignment vertical="center"/>
    </xf>
    <xf numFmtId="0" fontId="3" fillId="2" borderId="0" xfId="0" applyFont="1" applyFill="1">
      <alignment vertical="center"/>
    </xf>
    <xf numFmtId="0" fontId="5" fillId="3" borderId="15"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9" fillId="3" borderId="18" xfId="0" applyFont="1" applyFill="1" applyBorder="1">
      <alignment vertical="center"/>
    </xf>
    <xf numFmtId="0" fontId="2" fillId="3" borderId="19" xfId="0" applyFont="1" applyFill="1" applyBorder="1">
      <alignment vertical="center"/>
    </xf>
    <xf numFmtId="0" fontId="2" fillId="0" borderId="0" xfId="0" applyFont="1" applyAlignment="1">
      <alignment vertical="center" textRotation="255"/>
    </xf>
    <xf numFmtId="0" fontId="2" fillId="3" borderId="18" xfId="0" applyFont="1" applyFill="1" applyBorder="1">
      <alignment vertical="center"/>
    </xf>
    <xf numFmtId="0" fontId="2" fillId="3" borderId="18" xfId="0" applyFont="1" applyFill="1" applyBorder="1" applyAlignment="1"/>
    <xf numFmtId="0" fontId="2" fillId="3" borderId="20" xfId="0" applyFont="1" applyFill="1" applyBorder="1">
      <alignment vertical="center"/>
    </xf>
    <xf numFmtId="0" fontId="2" fillId="3" borderId="21" xfId="0" applyFont="1" applyFill="1" applyBorder="1">
      <alignment vertical="center"/>
    </xf>
    <xf numFmtId="0" fontId="2" fillId="3" borderId="21" xfId="0" applyFont="1" applyFill="1" applyBorder="1" applyAlignment="1">
      <alignment horizontal="center" vertical="center"/>
    </xf>
    <xf numFmtId="0" fontId="2" fillId="3" borderId="22" xfId="0" applyFont="1" applyFill="1" applyBorder="1">
      <alignment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9" fillId="3" borderId="26" xfId="0" applyFont="1" applyFill="1" applyBorder="1">
      <alignment vertical="center"/>
    </xf>
    <xf numFmtId="179" fontId="9" fillId="4" borderId="9" xfId="0" applyNumberFormat="1" applyFont="1" applyFill="1" applyBorder="1" applyAlignment="1">
      <alignment horizontal="right" vertical="center"/>
    </xf>
    <xf numFmtId="0" fontId="2" fillId="3" borderId="27" xfId="0" applyFont="1" applyFill="1" applyBorder="1">
      <alignment vertical="center"/>
    </xf>
    <xf numFmtId="0" fontId="2" fillId="3" borderId="26" xfId="0" applyFont="1" applyFill="1" applyBorder="1">
      <alignment vertical="center"/>
    </xf>
    <xf numFmtId="0" fontId="6" fillId="3" borderId="28" xfId="0" applyFont="1" applyFill="1" applyBorder="1">
      <alignment vertical="center"/>
    </xf>
    <xf numFmtId="0" fontId="2" fillId="3" borderId="29" xfId="0" applyFont="1" applyFill="1" applyBorder="1">
      <alignment vertical="center"/>
    </xf>
    <xf numFmtId="0" fontId="2" fillId="3" borderId="29" xfId="0" applyFont="1" applyFill="1" applyBorder="1" applyAlignment="1">
      <alignment horizontal="center" vertical="center"/>
    </xf>
    <xf numFmtId="0" fontId="2" fillId="3" borderId="30"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right" vertical="center"/>
    </xf>
    <xf numFmtId="176" fontId="9" fillId="4" borderId="9" xfId="0" applyNumberFormat="1" applyFont="1" applyFill="1" applyBorder="1" applyAlignment="1">
      <alignment horizontal="center" vertical="center"/>
    </xf>
    <xf numFmtId="179" fontId="9" fillId="4" borderId="9" xfId="0" applyNumberFormat="1" applyFont="1" applyFill="1" applyBorder="1" applyAlignment="1">
      <alignment horizontal="center" vertical="center"/>
    </xf>
    <xf numFmtId="177" fontId="9" fillId="4" borderId="9" xfId="0" applyNumberFormat="1" applyFont="1" applyFill="1" applyBorder="1" applyAlignment="1">
      <alignment horizontal="center" vertical="center"/>
    </xf>
    <xf numFmtId="0" fontId="2" fillId="3" borderId="31" xfId="0" applyFont="1" applyFill="1" applyBorder="1">
      <alignment vertical="center"/>
    </xf>
    <xf numFmtId="0" fontId="2" fillId="0" borderId="1" xfId="0" applyFont="1" applyBorder="1" applyAlignment="1">
      <alignment horizontal="left" vertical="center"/>
    </xf>
    <xf numFmtId="0" fontId="2" fillId="0" borderId="1" xfId="0" applyFont="1" applyBorder="1">
      <alignment vertical="center"/>
    </xf>
    <xf numFmtId="0" fontId="6" fillId="3" borderId="26" xfId="0" applyFont="1" applyFill="1" applyBorder="1">
      <alignment vertical="center"/>
    </xf>
    <xf numFmtId="0" fontId="6" fillId="3" borderId="0" xfId="0" applyFont="1" applyFill="1">
      <alignment vertical="center"/>
    </xf>
    <xf numFmtId="9" fontId="2" fillId="0" borderId="0" xfId="0" applyNumberFormat="1" applyFont="1">
      <alignment vertical="center"/>
    </xf>
    <xf numFmtId="0" fontId="9" fillId="3" borderId="38" xfId="0" applyFont="1" applyFill="1" applyBorder="1">
      <alignment vertical="center"/>
    </xf>
    <xf numFmtId="176" fontId="11" fillId="3" borderId="0" xfId="0" applyNumberFormat="1" applyFont="1" applyFill="1" applyAlignment="1">
      <alignment vertical="center" wrapText="1"/>
    </xf>
    <xf numFmtId="176" fontId="11" fillId="3" borderId="38" xfId="0" applyNumberFormat="1" applyFont="1" applyFill="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center" vertical="center"/>
    </xf>
    <xf numFmtId="0" fontId="20" fillId="2" borderId="1" xfId="0" applyFont="1" applyFill="1" applyBorder="1" applyAlignment="1">
      <alignment horizontal="center" vertical="center"/>
    </xf>
    <xf numFmtId="0" fontId="21" fillId="2" borderId="0" xfId="0" applyFont="1" applyFill="1">
      <alignment vertical="center"/>
    </xf>
    <xf numFmtId="0" fontId="2" fillId="2" borderId="0" xfId="0" applyFont="1" applyFill="1" applyAlignment="1"/>
    <xf numFmtId="0" fontId="2" fillId="2" borderId="13" xfId="0" applyFont="1" applyFill="1" applyBorder="1" applyAlignment="1">
      <alignment horizontal="left" vertical="center"/>
    </xf>
    <xf numFmtId="0" fontId="12" fillId="2" borderId="13" xfId="0" applyFont="1" applyFill="1" applyBorder="1">
      <alignment vertical="center"/>
    </xf>
    <xf numFmtId="0" fontId="12" fillId="2" borderId="13" xfId="0" applyFont="1" applyFill="1" applyBorder="1" applyAlignment="1">
      <alignment horizontal="center" vertical="center"/>
    </xf>
    <xf numFmtId="0" fontId="18" fillId="3" borderId="0" xfId="0" applyFont="1" applyFill="1">
      <alignment vertical="center"/>
    </xf>
    <xf numFmtId="0" fontId="2" fillId="3" borderId="41" xfId="0" applyFont="1" applyFill="1" applyBorder="1">
      <alignment vertical="center"/>
    </xf>
    <xf numFmtId="0" fontId="2" fillId="3" borderId="42" xfId="0" applyFont="1" applyFill="1" applyBorder="1">
      <alignment vertical="center"/>
    </xf>
    <xf numFmtId="0" fontId="2" fillId="3" borderId="43" xfId="0" applyFont="1" applyFill="1" applyBorder="1">
      <alignment vertical="center"/>
    </xf>
    <xf numFmtId="0" fontId="9" fillId="3" borderId="44" xfId="0" applyFont="1" applyFill="1" applyBorder="1">
      <alignment vertical="center"/>
    </xf>
    <xf numFmtId="0" fontId="2" fillId="3" borderId="45" xfId="0" applyFont="1" applyFill="1" applyBorder="1">
      <alignment vertical="center"/>
    </xf>
    <xf numFmtId="0" fontId="2" fillId="3" borderId="44" xfId="0" applyFont="1" applyFill="1" applyBorder="1">
      <alignment vertical="center"/>
    </xf>
    <xf numFmtId="0" fontId="6" fillId="3" borderId="44" xfId="0" applyFont="1" applyFill="1" applyBorder="1">
      <alignment vertical="center"/>
    </xf>
    <xf numFmtId="0" fontId="2" fillId="3" borderId="46" xfId="0" applyFont="1" applyFill="1" applyBorder="1">
      <alignment vertical="center"/>
    </xf>
    <xf numFmtId="0" fontId="2" fillId="3" borderId="47" xfId="0" applyFont="1" applyFill="1" applyBorder="1">
      <alignment vertical="center"/>
    </xf>
    <xf numFmtId="0" fontId="9" fillId="3" borderId="47" xfId="0" applyFont="1" applyFill="1" applyBorder="1" applyAlignment="1">
      <alignment horizontal="right" vertical="center"/>
    </xf>
    <xf numFmtId="176" fontId="2" fillId="3" borderId="47" xfId="0" applyNumberFormat="1" applyFont="1" applyFill="1" applyBorder="1">
      <alignment vertical="center"/>
    </xf>
    <xf numFmtId="0" fontId="9" fillId="3" borderId="47" xfId="0" applyFont="1" applyFill="1" applyBorder="1">
      <alignment vertical="center"/>
    </xf>
    <xf numFmtId="0" fontId="2" fillId="3" borderId="47" xfId="0" applyFont="1" applyFill="1" applyBorder="1" applyAlignment="1">
      <alignment horizontal="center" vertical="center"/>
    </xf>
    <xf numFmtId="0" fontId="2" fillId="3" borderId="48" xfId="0" applyFont="1" applyFill="1" applyBorder="1">
      <alignment vertical="center"/>
    </xf>
    <xf numFmtId="0" fontId="6" fillId="3" borderId="46" xfId="0" applyFont="1" applyFill="1" applyBorder="1">
      <alignment vertical="center"/>
    </xf>
    <xf numFmtId="0" fontId="6" fillId="3" borderId="47" xfId="0" applyFont="1" applyFill="1" applyBorder="1">
      <alignment vertical="center"/>
    </xf>
    <xf numFmtId="0" fontId="5" fillId="3" borderId="49" xfId="0" applyFont="1" applyFill="1" applyBorder="1">
      <alignment vertical="center"/>
    </xf>
    <xf numFmtId="0" fontId="2" fillId="3" borderId="50" xfId="0" applyFont="1" applyFill="1" applyBorder="1">
      <alignment vertical="center"/>
    </xf>
    <xf numFmtId="0" fontId="2" fillId="3" borderId="50" xfId="0" applyFont="1" applyFill="1" applyBorder="1" applyAlignment="1">
      <alignment horizontal="center" vertical="center"/>
    </xf>
    <xf numFmtId="0" fontId="2" fillId="3" borderId="51" xfId="0" applyFont="1" applyFill="1" applyBorder="1">
      <alignment vertical="center"/>
    </xf>
    <xf numFmtId="0" fontId="9" fillId="3" borderId="52" xfId="0" applyFont="1" applyFill="1" applyBorder="1">
      <alignment vertical="center"/>
    </xf>
    <xf numFmtId="0" fontId="2" fillId="3" borderId="53" xfId="0" applyFont="1" applyFill="1" applyBorder="1">
      <alignment vertical="center"/>
    </xf>
    <xf numFmtId="0" fontId="6" fillId="3" borderId="54" xfId="0" applyFont="1" applyFill="1" applyBorder="1">
      <alignment vertical="center"/>
    </xf>
    <xf numFmtId="0" fontId="6" fillId="3" borderId="55" xfId="0" applyFont="1" applyFill="1" applyBorder="1">
      <alignment vertical="center"/>
    </xf>
    <xf numFmtId="0" fontId="2" fillId="3" borderId="55" xfId="0" applyFont="1" applyFill="1" applyBorder="1">
      <alignment vertical="center"/>
    </xf>
    <xf numFmtId="0" fontId="2" fillId="3" borderId="55" xfId="0" applyFont="1" applyFill="1" applyBorder="1" applyAlignment="1">
      <alignment horizontal="center" vertical="center"/>
    </xf>
    <xf numFmtId="0" fontId="2" fillId="3" borderId="56" xfId="0" applyFont="1" applyFill="1" applyBorder="1">
      <alignment vertical="center"/>
    </xf>
    <xf numFmtId="0" fontId="27" fillId="2" borderId="5" xfId="0" applyFont="1" applyFill="1" applyBorder="1" applyAlignment="1">
      <alignment horizontal="center" vertical="top" textRotation="255" indent="1"/>
    </xf>
    <xf numFmtId="0" fontId="27" fillId="2" borderId="0" xfId="0" applyFont="1" applyFill="1" applyAlignment="1">
      <alignment horizontal="center" vertical="top" textRotation="255" indent="1"/>
    </xf>
    <xf numFmtId="0" fontId="27" fillId="2" borderId="0" xfId="0" applyFont="1" applyFill="1" applyAlignment="1">
      <alignment vertical="top" textRotation="255" indent="1"/>
    </xf>
    <xf numFmtId="0" fontId="27" fillId="2" borderId="5" xfId="0" applyFont="1" applyFill="1" applyBorder="1" applyAlignment="1">
      <alignment vertical="top" textRotation="255" indent="1"/>
    </xf>
    <xf numFmtId="0" fontId="27" fillId="2" borderId="12" xfId="0" applyFont="1" applyFill="1" applyBorder="1" applyAlignment="1">
      <alignment horizontal="center" vertical="top" textRotation="255" indent="1"/>
    </xf>
    <xf numFmtId="0" fontId="27" fillId="2" borderId="13" xfId="0" applyFont="1" applyFill="1" applyBorder="1" applyAlignment="1">
      <alignment vertical="top" textRotation="255" indent="1"/>
    </xf>
    <xf numFmtId="0" fontId="27" fillId="2" borderId="2" xfId="0" applyFont="1" applyFill="1" applyBorder="1" applyAlignment="1">
      <alignment horizontal="center" vertical="top" textRotation="255" indent="1"/>
    </xf>
    <xf numFmtId="0" fontId="27" fillId="2" borderId="3" xfId="0" applyFont="1" applyFill="1" applyBorder="1" applyAlignment="1">
      <alignment vertical="top" textRotation="255" indent="1"/>
    </xf>
    <xf numFmtId="0" fontId="14" fillId="2" borderId="3" xfId="0" applyFont="1" applyFill="1" applyBorder="1">
      <alignment vertical="center"/>
    </xf>
    <xf numFmtId="0" fontId="2" fillId="2" borderId="3" xfId="0" applyFont="1" applyFill="1" applyBorder="1" applyAlignment="1">
      <alignment horizontal="right" vertical="center"/>
    </xf>
    <xf numFmtId="0" fontId="27" fillId="2" borderId="3" xfId="0" applyFont="1" applyFill="1" applyBorder="1" applyAlignment="1">
      <alignment horizontal="center" vertical="top" textRotation="255" indent="1"/>
    </xf>
    <xf numFmtId="0" fontId="2" fillId="2" borderId="3" xfId="0" applyFont="1" applyFill="1" applyBorder="1" applyAlignment="1">
      <alignment horizontal="left" vertical="center"/>
    </xf>
    <xf numFmtId="0" fontId="12" fillId="2" borderId="3" xfId="0" applyFont="1" applyFill="1" applyBorder="1">
      <alignment vertical="center"/>
    </xf>
    <xf numFmtId="0" fontId="12" fillId="2" borderId="3" xfId="0" applyFont="1" applyFill="1" applyBorder="1" applyAlignment="1">
      <alignment horizontal="center" vertical="center"/>
    </xf>
    <xf numFmtId="0" fontId="27" fillId="2" borderId="13" xfId="0" applyFont="1" applyFill="1" applyBorder="1" applyAlignment="1">
      <alignment horizontal="center" vertical="top" textRotation="255" indent="1"/>
    </xf>
    <xf numFmtId="180" fontId="9" fillId="2" borderId="9" xfId="0" applyNumberFormat="1" applyFont="1" applyFill="1" applyBorder="1" applyAlignment="1" applyProtection="1">
      <alignment horizontal="right" vertical="center"/>
      <protection locked="0"/>
    </xf>
    <xf numFmtId="0" fontId="2" fillId="6" borderId="0" xfId="0" applyFont="1" applyFill="1">
      <alignment vertical="center"/>
    </xf>
    <xf numFmtId="0" fontId="28" fillId="3" borderId="0" xfId="0" applyFont="1" applyFill="1" applyAlignment="1">
      <alignment wrapText="1"/>
    </xf>
    <xf numFmtId="0" fontId="28" fillId="3" borderId="38" xfId="0" applyFont="1" applyFill="1" applyBorder="1" applyAlignment="1">
      <alignment wrapText="1"/>
    </xf>
    <xf numFmtId="0" fontId="2" fillId="3" borderId="38" xfId="0" applyFont="1" applyFill="1" applyBorder="1">
      <alignment vertical="center"/>
    </xf>
    <xf numFmtId="0" fontId="27" fillId="2" borderId="5" xfId="0" applyFont="1" applyFill="1" applyBorder="1" applyAlignment="1">
      <alignment horizontal="left" vertical="top" textRotation="255" indent="1"/>
    </xf>
    <xf numFmtId="0" fontId="27" fillId="2" borderId="0" xfId="0" applyFont="1" applyFill="1" applyAlignment="1">
      <alignment horizontal="left" vertical="top" textRotation="255" indent="1"/>
    </xf>
    <xf numFmtId="0" fontId="2" fillId="0" borderId="1" xfId="0" applyFont="1" applyBorder="1" applyAlignment="1">
      <alignment horizontal="center" vertical="center"/>
    </xf>
    <xf numFmtId="0" fontId="13" fillId="3" borderId="42" xfId="0" applyFont="1" applyFill="1" applyBorder="1" applyAlignment="1">
      <alignment horizontal="center" vertical="center"/>
    </xf>
    <xf numFmtId="0" fontId="9" fillId="3" borderId="44" xfId="0" applyFont="1" applyFill="1" applyBorder="1" applyAlignment="1">
      <alignment vertical="center" wrapText="1"/>
    </xf>
    <xf numFmtId="0" fontId="9" fillId="3" borderId="0" xfId="0" applyFont="1" applyFill="1" applyAlignment="1">
      <alignment vertical="center" wrapText="1"/>
    </xf>
    <xf numFmtId="0" fontId="12" fillId="2" borderId="0" xfId="0" applyFont="1" applyFill="1" applyAlignment="1">
      <alignment horizontal="center" vertical="center"/>
    </xf>
    <xf numFmtId="0" fontId="2" fillId="2" borderId="0" xfId="0" applyFont="1" applyFill="1" applyAlignment="1">
      <alignment horizontal="left" wrapText="1"/>
    </xf>
    <xf numFmtId="0" fontId="27" fillId="2" borderId="5" xfId="0" applyFont="1" applyFill="1" applyBorder="1" applyAlignment="1">
      <alignment horizontal="center" vertical="top" textRotation="255" indent="1"/>
    </xf>
    <xf numFmtId="0" fontId="27" fillId="2" borderId="0" xfId="0" applyFont="1" applyFill="1" applyAlignment="1">
      <alignment horizontal="center" vertical="top" textRotation="255" indent="1"/>
    </xf>
    <xf numFmtId="0" fontId="13" fillId="3" borderId="42" xfId="0" applyFont="1" applyFill="1" applyBorder="1" applyAlignment="1">
      <alignment horizontal="right" vertical="center"/>
    </xf>
    <xf numFmtId="0" fontId="9" fillId="3" borderId="44"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3" fillId="3" borderId="24" xfId="0" applyFont="1" applyFill="1" applyBorder="1" applyAlignment="1">
      <alignment horizontal="center" vertical="center"/>
    </xf>
    <xf numFmtId="0" fontId="9" fillId="3" borderId="44" xfId="0" applyFont="1" applyFill="1" applyBorder="1" applyAlignment="1">
      <alignment horizontal="left" vertical="top" wrapText="1"/>
    </xf>
    <xf numFmtId="0" fontId="9" fillId="3" borderId="0" xfId="0" applyFont="1" applyFill="1" applyAlignment="1">
      <alignment horizontal="left" vertical="top" wrapText="1"/>
    </xf>
    <xf numFmtId="0" fontId="9" fillId="5" borderId="39" xfId="0" applyFont="1" applyFill="1" applyBorder="1" applyAlignment="1">
      <alignment horizontal="center" vertical="center"/>
    </xf>
    <xf numFmtId="0" fontId="9" fillId="5" borderId="40" xfId="0" applyFont="1" applyFill="1" applyBorder="1" applyAlignment="1">
      <alignment horizontal="center" vertical="center"/>
    </xf>
    <xf numFmtId="0" fontId="9" fillId="3" borderId="0" xfId="0" applyFont="1" applyFill="1" applyAlignment="1">
      <alignment horizontal="left" vertical="center"/>
    </xf>
    <xf numFmtId="0" fontId="23" fillId="3" borderId="0" xfId="0" applyFont="1" applyFill="1" applyAlignment="1">
      <alignment horizontal="center" vertical="center"/>
    </xf>
    <xf numFmtId="0" fontId="23" fillId="3" borderId="6" xfId="0" applyFont="1" applyFill="1" applyBorder="1" applyAlignment="1">
      <alignment horizontal="center" vertical="center"/>
    </xf>
    <xf numFmtId="0" fontId="18" fillId="3" borderId="0" xfId="0" applyFont="1" applyFill="1" applyAlignment="1">
      <alignment horizontal="center" vertical="center"/>
    </xf>
    <xf numFmtId="0" fontId="2" fillId="0" borderId="1" xfId="0" applyFont="1" applyBorder="1" applyAlignment="1">
      <alignment horizontal="left" vertical="center"/>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13" fillId="3" borderId="42" xfId="0" applyFont="1" applyFill="1" applyBorder="1" applyAlignment="1">
      <alignment horizontal="left" vertical="center"/>
    </xf>
    <xf numFmtId="0" fontId="12" fillId="3" borderId="0" xfId="0" applyFont="1" applyFill="1" applyAlignment="1">
      <alignment horizontal="center" vertical="center" wrapText="1"/>
    </xf>
    <xf numFmtId="0" fontId="12" fillId="3" borderId="38" xfId="0" applyFont="1" applyFill="1" applyBorder="1" applyAlignment="1">
      <alignment horizontal="center" vertical="center"/>
    </xf>
    <xf numFmtId="0" fontId="15" fillId="3" borderId="0" xfId="0" applyFont="1" applyFill="1" applyAlignment="1">
      <alignment horizontal="center" vertical="center" wrapText="1"/>
    </xf>
    <xf numFmtId="0" fontId="15" fillId="3" borderId="38" xfId="0" applyFont="1" applyFill="1" applyBorder="1" applyAlignment="1">
      <alignment horizontal="center" vertical="center" wrapText="1"/>
    </xf>
    <xf numFmtId="0" fontId="24" fillId="3" borderId="0" xfId="0" applyFont="1" applyFill="1" applyAlignment="1">
      <alignment horizontal="right" vertical="center"/>
    </xf>
    <xf numFmtId="0" fontId="24" fillId="3" borderId="6" xfId="0" applyFont="1" applyFill="1" applyBorder="1" applyAlignment="1">
      <alignment horizontal="right" vertical="center"/>
    </xf>
    <xf numFmtId="0" fontId="6" fillId="3" borderId="46" xfId="0" applyFont="1" applyFill="1" applyBorder="1" applyAlignment="1">
      <alignment horizontal="left" vertical="center"/>
    </xf>
    <xf numFmtId="0" fontId="6" fillId="3" borderId="47" xfId="0" applyFont="1" applyFill="1" applyBorder="1" applyAlignment="1">
      <alignment horizontal="left" vertical="center"/>
    </xf>
    <xf numFmtId="180" fontId="9" fillId="5" borderId="39" xfId="0" applyNumberFormat="1" applyFont="1" applyFill="1" applyBorder="1" applyAlignment="1">
      <alignment horizontal="center" vertical="center"/>
    </xf>
    <xf numFmtId="180" fontId="9" fillId="5" borderId="40" xfId="0" applyNumberFormat="1" applyFont="1" applyFill="1" applyBorder="1" applyAlignment="1">
      <alignment horizontal="center" vertical="center"/>
    </xf>
    <xf numFmtId="185" fontId="9" fillId="2" borderId="32" xfId="0" applyNumberFormat="1" applyFont="1" applyFill="1" applyBorder="1" applyAlignment="1">
      <alignment horizontal="right" vertical="center"/>
    </xf>
    <xf numFmtId="185" fontId="9" fillId="2" borderId="33" xfId="0" applyNumberFormat="1" applyFont="1" applyFill="1" applyBorder="1" applyAlignment="1">
      <alignment horizontal="right" vertical="center"/>
    </xf>
    <xf numFmtId="0" fontId="25" fillId="3" borderId="0" xfId="0" applyFont="1" applyFill="1" applyAlignment="1">
      <alignment horizontal="right" vertical="center"/>
    </xf>
    <xf numFmtId="176" fontId="11" fillId="3" borderId="0" xfId="0" applyNumberFormat="1" applyFont="1" applyFill="1" applyAlignment="1">
      <alignment horizontal="left" vertical="center" wrapText="1"/>
    </xf>
    <xf numFmtId="176" fontId="11" fillId="3" borderId="38" xfId="0" applyNumberFormat="1" applyFont="1" applyFill="1" applyBorder="1" applyAlignment="1">
      <alignment horizontal="left" vertical="center" wrapText="1"/>
    </xf>
    <xf numFmtId="180" fontId="9" fillId="5" borderId="39" xfId="0" applyNumberFormat="1" applyFont="1" applyFill="1" applyBorder="1" applyAlignment="1">
      <alignment horizontal="right" vertical="center"/>
    </xf>
    <xf numFmtId="180" fontId="9" fillId="5" borderId="40" xfId="0" applyNumberFormat="1" applyFont="1" applyFill="1" applyBorder="1" applyAlignment="1">
      <alignment horizontal="right" vertical="center"/>
    </xf>
    <xf numFmtId="0" fontId="4" fillId="2" borderId="0" xfId="0" applyFont="1" applyFill="1" applyAlignment="1">
      <alignment horizontal="center"/>
    </xf>
    <xf numFmtId="0" fontId="4" fillId="2" borderId="13" xfId="0" applyFont="1" applyFill="1" applyBorder="1" applyAlignment="1">
      <alignment horizontal="center"/>
    </xf>
    <xf numFmtId="182" fontId="19" fillId="2" borderId="32" xfId="0" applyNumberFormat="1" applyFont="1" applyFill="1" applyBorder="1" applyAlignment="1">
      <alignment horizontal="center" vertical="center"/>
    </xf>
    <xf numFmtId="182" fontId="19" fillId="2" borderId="33"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184" fontId="9" fillId="4" borderId="32" xfId="0" applyNumberFormat="1" applyFont="1" applyFill="1" applyBorder="1" applyAlignment="1">
      <alignment horizontal="right" vertical="center"/>
    </xf>
    <xf numFmtId="184" fontId="9" fillId="4" borderId="33" xfId="0" applyNumberFormat="1" applyFont="1" applyFill="1" applyBorder="1" applyAlignment="1">
      <alignment horizontal="right" vertical="center"/>
    </xf>
    <xf numFmtId="176" fontId="8" fillId="4" borderId="32" xfId="0" applyNumberFormat="1" applyFont="1" applyFill="1" applyBorder="1" applyAlignment="1">
      <alignment horizontal="center" vertical="center"/>
    </xf>
    <xf numFmtId="176" fontId="8" fillId="4" borderId="33" xfId="0" applyNumberFormat="1" applyFont="1" applyFill="1" applyBorder="1" applyAlignment="1">
      <alignment horizontal="center" vertical="center"/>
    </xf>
    <xf numFmtId="177" fontId="11" fillId="3" borderId="0" xfId="0" applyNumberFormat="1" applyFont="1" applyFill="1" applyAlignment="1">
      <alignment horizontal="left" vertical="center" wrapText="1"/>
    </xf>
    <xf numFmtId="177" fontId="11" fillId="3" borderId="38" xfId="0" applyNumberFormat="1" applyFont="1" applyFill="1" applyBorder="1" applyAlignment="1">
      <alignment horizontal="left" vertical="center" wrapText="1"/>
    </xf>
    <xf numFmtId="0" fontId="25" fillId="3" borderId="6" xfId="0" applyFont="1" applyFill="1" applyBorder="1" applyAlignment="1">
      <alignment horizontal="right" vertical="center"/>
    </xf>
    <xf numFmtId="0" fontId="18" fillId="3" borderId="0" xfId="0" applyFont="1" applyFill="1" applyAlignment="1">
      <alignment horizontal="left" vertical="center"/>
    </xf>
    <xf numFmtId="0" fontId="13" fillId="3" borderId="24" xfId="0" applyFont="1" applyFill="1" applyBorder="1" applyAlignment="1">
      <alignment horizontal="left" vertical="center"/>
    </xf>
    <xf numFmtId="183" fontId="7" fillId="2" borderId="34" xfId="0" applyNumberFormat="1" applyFont="1" applyFill="1" applyBorder="1" applyAlignment="1">
      <alignment horizontal="center" vertical="center"/>
    </xf>
    <xf numFmtId="183" fontId="7" fillId="2" borderId="35" xfId="0" applyNumberFormat="1" applyFont="1" applyFill="1" applyBorder="1" applyAlignment="1">
      <alignment horizontal="center" vertical="center"/>
    </xf>
    <xf numFmtId="183" fontId="7" fillId="2" borderId="36" xfId="0" applyNumberFormat="1" applyFont="1" applyFill="1" applyBorder="1" applyAlignment="1">
      <alignment horizontal="center" vertical="center"/>
    </xf>
    <xf numFmtId="183" fontId="7" fillId="2" borderId="37" xfId="0" applyNumberFormat="1" applyFont="1" applyFill="1" applyBorder="1" applyAlignment="1">
      <alignment horizontal="center" vertical="center"/>
    </xf>
    <xf numFmtId="0" fontId="22" fillId="2" borderId="0" xfId="0" applyFont="1" applyFill="1" applyAlignment="1">
      <alignment horizontal="left" vertical="top"/>
    </xf>
    <xf numFmtId="0" fontId="17" fillId="3" borderId="0" xfId="0" applyFont="1" applyFill="1" applyAlignment="1">
      <alignment horizontal="right" vertical="center" wrapText="1" indent="2"/>
    </xf>
    <xf numFmtId="0" fontId="18" fillId="3" borderId="0" xfId="0" applyFont="1" applyFill="1" applyAlignment="1">
      <alignment horizontal="right" vertical="center"/>
    </xf>
    <xf numFmtId="0" fontId="16" fillId="3" borderId="0" xfId="0" applyFont="1" applyFill="1" applyAlignment="1">
      <alignment horizontal="left" vertical="center" wrapText="1"/>
    </xf>
    <xf numFmtId="0" fontId="16" fillId="3"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00FF00"/>
      <color rgb="FFCCFFFF"/>
      <color rgb="FFFFFF99"/>
      <color rgb="FFFFFFCC"/>
      <color rgb="FF0000FF"/>
      <color rgb="FFBBF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111125</xdr:colOff>
      <xdr:row>3</xdr:row>
      <xdr:rowOff>22225</xdr:rowOff>
    </xdr:from>
    <xdr:to>
      <xdr:col>5</xdr:col>
      <xdr:colOff>339725</xdr:colOff>
      <xdr:row>4</xdr:row>
      <xdr:rowOff>19118</xdr:rowOff>
    </xdr:to>
    <xdr:sp textlink="">
      <xdr:nvSpPr>
        <xdr:cNvPr id="7" name="AutoShape 6">
          <a:extLst>
            <a:ext uri="{FF2B5EF4-FFF2-40B4-BE49-F238E27FC236}">
              <a16:creationId xmlns:a16="http://schemas.microsoft.com/office/drawing/2014/main" id="{811DAB5F-7DC9-CD10-A2A6-442273B90264}"/>
            </a:ext>
          </a:extLst>
        </xdr:cNvPr>
        <xdr:cNvSpPr>
          <a:spLocks noChangeArrowheads="1"/>
        </xdr:cNvSpPr>
      </xdr:nvSpPr>
      <xdr:spPr bwMode="auto">
        <a:xfrm>
          <a:off x="781050" y="752475"/>
          <a:ext cx="1381125" cy="304800"/>
        </a:xfrm>
        <a:prstGeom prst="homePlate">
          <a:avLst>
            <a:gd name="adj" fmla="val 113281"/>
          </a:avLst>
        </a:prstGeom>
        <a:solidFill>
          <a:srgbClr val="BBF896"/>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合計点</a:t>
          </a:r>
        </a:p>
      </xdr:txBody>
    </xdr:sp>
    <xdr:clientData/>
  </xdr:twoCellAnchor>
  <xdr:twoCellAnchor>
    <xdr:from>
      <xdr:col>8</xdr:col>
      <xdr:colOff>139700</xdr:colOff>
      <xdr:row>3</xdr:row>
      <xdr:rowOff>22225</xdr:rowOff>
    </xdr:from>
    <xdr:to>
      <xdr:col>10</xdr:col>
      <xdr:colOff>473156</xdr:colOff>
      <xdr:row>4</xdr:row>
      <xdr:rowOff>19118</xdr:rowOff>
    </xdr:to>
    <xdr:sp textlink="">
      <xdr:nvSpPr>
        <xdr:cNvPr id="8" name="AutoShape 7">
          <a:extLst>
            <a:ext uri="{FF2B5EF4-FFF2-40B4-BE49-F238E27FC236}">
              <a16:creationId xmlns:a16="http://schemas.microsoft.com/office/drawing/2014/main" id="{7860784B-F207-A884-B1D6-B5BE9E43BDD9}"/>
            </a:ext>
          </a:extLst>
        </xdr:cNvPr>
        <xdr:cNvSpPr>
          <a:spLocks noChangeArrowheads="1"/>
        </xdr:cNvSpPr>
      </xdr:nvSpPr>
      <xdr:spPr bwMode="auto">
        <a:xfrm>
          <a:off x="3552825" y="752475"/>
          <a:ext cx="1590675" cy="304800"/>
        </a:xfrm>
        <a:prstGeom prst="homePlate">
          <a:avLst>
            <a:gd name="adj" fmla="val 130469"/>
          </a:avLst>
        </a:prstGeom>
        <a:solidFill>
          <a:srgbClr val="BBF896"/>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認定ランク</a:t>
          </a:r>
        </a:p>
      </xdr:txBody>
    </xdr:sp>
    <xdr:clientData/>
  </xdr:twoCellAnchor>
  <xdr:twoCellAnchor>
    <xdr:from>
      <xdr:col>19</xdr:col>
      <xdr:colOff>1073150</xdr:colOff>
      <xdr:row>12</xdr:row>
      <xdr:rowOff>124279</xdr:rowOff>
    </xdr:from>
    <xdr:to>
      <xdr:col>44</xdr:col>
      <xdr:colOff>273050</xdr:colOff>
      <xdr:row>20</xdr:row>
      <xdr:rowOff>114300</xdr:rowOff>
    </xdr:to>
    <xdr:sp textlink="">
      <xdr:nvSpPr>
        <xdr:cNvPr id="9" name="AutoShape 8">
          <a:extLst>
            <a:ext uri="{FF2B5EF4-FFF2-40B4-BE49-F238E27FC236}">
              <a16:creationId xmlns:a16="http://schemas.microsoft.com/office/drawing/2014/main" id="{AA6DB9E9-A5A8-C85C-1EC7-6561D62ED461}"/>
            </a:ext>
          </a:extLst>
        </xdr:cNvPr>
        <xdr:cNvSpPr>
          <a:spLocks noChangeArrowheads="1"/>
        </xdr:cNvSpPr>
      </xdr:nvSpPr>
      <xdr:spPr bwMode="auto">
        <a:xfrm>
          <a:off x="9848850" y="3172279"/>
          <a:ext cx="12001500" cy="1806121"/>
        </a:xfrm>
        <a:prstGeom prst="foldedCorner">
          <a:avLst>
            <a:gd name="adj" fmla="val 0"/>
          </a:avLst>
        </a:prstGeom>
        <a:solidFill>
          <a:srgbClr val="FFFFFF"/>
        </a:solidFill>
        <a:ln w="19050">
          <a:solidFill>
            <a:srgbClr val="FFFF00"/>
          </a:solidFill>
          <a:round/>
          <a:headEnd/>
          <a:tailEnd/>
        </a:ln>
      </xdr:spPr>
      <xdr:txBody>
        <a:bodyPr vertOverflow="clip" wrap="square" lIns="36576" tIns="72000" rIns="0" bIns="18288" anchor="t" upright="1"/>
        <a:lstStyle/>
        <a:p>
          <a:pPr algn="l" rtl="0">
            <a:lnSpc>
              <a:spcPts val="1400"/>
            </a:lnSpc>
            <a:defRPr sz="1000"/>
          </a:pPr>
          <a:r>
            <a:rPr lang="ja-JP" altLang="en-US" sz="1400" b="1" i="0" u="none" strike="noStrike" baseline="0">
              <a:solidFill>
                <a:srgbClr val="000000"/>
              </a:solidFill>
              <a:latin typeface="HG丸ｺﾞｼｯｸM-PRO"/>
              <a:ea typeface="HG丸ｺﾞｼｯｸM-PRO"/>
            </a:rPr>
            <a:t>建ぺい率と基準緑化率</a:t>
          </a:r>
          <a:endParaRPr lang="en-US" altLang="ja-JP" sz="1400" b="1"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・「建ぺい率の最高限度」とは、基本的に各用途地域で定められている指定建ぺい率です。</a:t>
          </a:r>
        </a:p>
        <a:p>
          <a:pPr algn="l" rtl="0">
            <a:lnSpc>
              <a:spcPts val="1400"/>
            </a:lnSpc>
            <a:defRPr sz="1000"/>
          </a:pPr>
          <a:r>
            <a:rPr lang="ja-JP" altLang="en-US" sz="1400" b="0" i="0" u="none" strike="noStrike" baseline="0">
              <a:solidFill>
                <a:srgbClr val="000000"/>
              </a:solidFill>
              <a:latin typeface="HG丸ｺﾞｼｯｸM-PRO"/>
              <a:ea typeface="HG丸ｺﾞｼｯｸM-PRO"/>
            </a:rPr>
            <a:t>　ただし、角地緩和が適用される場合や防火地域の指定区域内で耐火建築物等を建築する場合、準防火地域の指定区域内で準耐火建築物等を</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　建築する場合で、建ぺい率の緩和が適用される場合は、緩和された後の建ぺい率が建ぺい率の最高限度となります。</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　（ウェブサイト「名古屋市都市計画情報提供サービス」で用途地域指定図を提供していますのでご利用ください）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・風致地区に該当する場合は「風致地区」を選択してください。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・緑化率の最低限度が定められている地区計画に該当する場合は、「地区計画」を選択し、当該地区計画の緑化率の最低限度を入力してください。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・敷地が基準緑化率の異なる区域にまたがる場合は、面積に応じて基準緑化率を加重平均した値（小数点第</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位以下を切り上げ）を直接入力</a:t>
          </a:r>
          <a:endParaRPr lang="en-US" altLang="ja-JP" sz="1400" b="0" i="0" u="none" strike="noStrike" baseline="0">
            <a:solidFill>
              <a:srgbClr val="000000"/>
            </a:solidFill>
            <a:latin typeface="HG丸ｺﾞｼｯｸM-PRO"/>
            <a:ea typeface="HG丸ｺﾞｼｯｸM-PRO"/>
          </a:endParaRPr>
        </a:p>
        <a:p>
          <a:pPr algn="l" rtl="0">
            <a:lnSpc>
              <a:spcPts val="1800"/>
            </a:lnSpc>
            <a:defRPr sz="1000"/>
          </a:pPr>
          <a:r>
            <a:rPr lang="ja-JP" altLang="en-US" sz="1400" b="0" i="0" u="none" strike="noStrike" baseline="0">
              <a:solidFill>
                <a:srgbClr val="000000"/>
              </a:solidFill>
              <a:latin typeface="HG丸ｺﾞｼｯｸM-PRO"/>
              <a:ea typeface="HG丸ｺﾞｼｯｸM-PRO"/>
            </a:rPr>
            <a:t>　して下さい。</a:t>
          </a:r>
        </a:p>
      </xdr:txBody>
    </xdr:sp>
    <xdr:clientData/>
  </xdr:twoCellAnchor>
  <xdr:twoCellAnchor>
    <xdr:from>
      <xdr:col>19</xdr:col>
      <xdr:colOff>1077912</xdr:colOff>
      <xdr:row>25</xdr:row>
      <xdr:rowOff>156029</xdr:rowOff>
    </xdr:from>
    <xdr:to>
      <xdr:col>44</xdr:col>
      <xdr:colOff>268288</xdr:colOff>
      <xdr:row>37</xdr:row>
      <xdr:rowOff>190500</xdr:rowOff>
    </xdr:to>
    <xdr:sp textlink="">
      <xdr:nvSpPr>
        <xdr:cNvPr id="10" name="AutoShape 9">
          <a:extLst>
            <a:ext uri="{FF2B5EF4-FFF2-40B4-BE49-F238E27FC236}">
              <a16:creationId xmlns:a16="http://schemas.microsoft.com/office/drawing/2014/main" id="{E9149180-C28A-46AF-DEEE-BF05088DA2E9}"/>
            </a:ext>
          </a:extLst>
        </xdr:cNvPr>
        <xdr:cNvSpPr>
          <a:spLocks noChangeArrowheads="1"/>
        </xdr:cNvSpPr>
      </xdr:nvSpPr>
      <xdr:spPr bwMode="auto">
        <a:xfrm>
          <a:off x="9853612" y="6036129"/>
          <a:ext cx="11991976" cy="2168071"/>
        </a:xfrm>
        <a:prstGeom prst="foldedCorner">
          <a:avLst>
            <a:gd name="adj" fmla="val 149"/>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①緑化面積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・緑化面積の計算方法は、緑化地域制度における計算方法と同じです。</a:t>
          </a:r>
        </a:p>
        <a:p>
          <a:pPr algn="l" rtl="0">
            <a:lnSpc>
              <a:spcPts val="2200"/>
            </a:lnSpc>
            <a:defRPr sz="1000"/>
          </a:pPr>
          <a:r>
            <a:rPr lang="ja-JP" altLang="en-US" sz="1400" b="0" i="0" u="none" strike="noStrike" baseline="0">
              <a:solidFill>
                <a:srgbClr val="000000"/>
              </a:solidFill>
              <a:latin typeface="HG丸ｺﾞｼｯｸM-PRO"/>
              <a:ea typeface="HG丸ｺﾞｼｯｸM-PRO"/>
            </a:rPr>
            <a:t>・緑化地域制度における計算方法、緑化面積の算出に必要な「配置図」や「求積図」の作成方法については、</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名古屋市公式ウェブサイト</a:t>
          </a:r>
          <a:r>
            <a:rPr lang="en-US" altLang="ja-JP" sz="1400" b="0" i="0" u="none" strike="noStrike" baseline="0">
              <a:solidFill>
                <a:srgbClr val="0000FF"/>
              </a:solidFill>
              <a:latin typeface="HG丸ｺﾞｼｯｸM-PRO"/>
              <a:ea typeface="HG丸ｺﾞｼｯｸM-PRO"/>
            </a:rPr>
            <a:t>⇒</a:t>
          </a:r>
          <a:r>
            <a:rPr lang="ja-JP" altLang="en-US" sz="1400" b="0" i="0" u="none" strike="noStrike" baseline="0">
              <a:solidFill>
                <a:srgbClr val="0000FF"/>
              </a:solidFill>
              <a:latin typeface="HG丸ｺﾞｼｯｸM-PRO"/>
              <a:ea typeface="HG丸ｺﾞｼｯｸM-PRO"/>
            </a:rPr>
            <a:t>事業向け情報⇒道路・川・みどり</a:t>
          </a:r>
          <a:endParaRPr lang="en-US" altLang="ja-JP" sz="1400" b="0" i="0" u="none" strike="noStrike" baseline="0">
            <a:solidFill>
              <a:srgbClr val="0000FF"/>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⇒緑化地域、風致地区、特別緑地保全地区、みどりの補助金等⇒緑化地域制度について⇒緑化地域制度マニュアル</a:t>
          </a:r>
          <a:endParaRPr lang="en-US" altLang="ja-JP" sz="1400" b="0" i="0" u="none" strike="noStrike" baseline="0">
            <a:solidFill>
              <a:srgbClr val="0000FF"/>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a:t>
          </a:r>
          <a:r>
            <a:rPr lang="en-US" altLang="ja-JP" sz="1400" b="0" i="0" u="none" strike="noStrike" baseline="0">
              <a:solidFill>
                <a:srgbClr val="0000FF"/>
              </a:solidFill>
              <a:latin typeface="HG丸ｺﾞｼｯｸM-PRO"/>
              <a:ea typeface="HG丸ｺﾞｼｯｸM-PRO"/>
            </a:rPr>
            <a:t>https://www.city.nagoya.jp/ryokuseidoboku/page/0000008169.html</a:t>
          </a:r>
        </a:p>
        <a:p>
          <a:pPr algn="l" rtl="0">
            <a:lnSpc>
              <a:spcPts val="2200"/>
            </a:lnSpc>
            <a:defRPr sz="1000"/>
          </a:pPr>
          <a:r>
            <a:rPr lang="ja-JP" altLang="en-US" sz="1400" b="0" i="0" u="none" strike="noStrike" baseline="0">
              <a:solidFill>
                <a:srgbClr val="000000"/>
              </a:solidFill>
              <a:latin typeface="HG丸ｺﾞｼｯｸM-PRO"/>
              <a:ea typeface="HG丸ｺﾞｼｯｸM-PRO"/>
            </a:rPr>
            <a:t>　　　を参考にして下さい。</a:t>
          </a:r>
          <a:endParaRPr lang="ja-JP" altLang="en-US" sz="1400" b="0" i="0" u="none" strike="noStrike" baseline="0">
            <a:solidFill>
              <a:srgbClr val="0000FF"/>
            </a:solidFill>
            <a:latin typeface="HG丸ｺﾞｼｯｸM-PRO"/>
            <a:ea typeface="HG丸ｺﾞｼｯｸM-PRO"/>
          </a:endParaRPr>
        </a:p>
      </xdr:txBody>
    </xdr:sp>
    <xdr:clientData/>
  </xdr:twoCellAnchor>
  <xdr:twoCellAnchor>
    <xdr:from>
      <xdr:col>18</xdr:col>
      <xdr:colOff>79375</xdr:colOff>
      <xdr:row>6</xdr:row>
      <xdr:rowOff>149896</xdr:rowOff>
    </xdr:from>
    <xdr:to>
      <xdr:col>19</xdr:col>
      <xdr:colOff>949325</xdr:colOff>
      <xdr:row>8</xdr:row>
      <xdr:rowOff>177880</xdr:rowOff>
    </xdr:to>
    <xdr:sp textlink="">
      <xdr:nvSpPr>
        <xdr:cNvPr id="3503" name="AutoShape 15">
          <a:extLst>
            <a:ext uri="{FF2B5EF4-FFF2-40B4-BE49-F238E27FC236}">
              <a16:creationId xmlns:a16="http://schemas.microsoft.com/office/drawing/2014/main" id="{6CFE7C5F-CA33-3213-DE06-8019F30C9F23}"/>
            </a:ext>
          </a:extLst>
        </xdr:cNvPr>
        <xdr:cNvSpPr>
          <a:spLocks noChangeArrowheads="1"/>
        </xdr:cNvSpPr>
      </xdr:nvSpPr>
      <xdr:spPr bwMode="auto">
        <a:xfrm>
          <a:off x="8664575" y="1864396"/>
          <a:ext cx="1060450" cy="396284"/>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00"/>
        </a:solidFill>
        <a:ln w="9525">
          <a:solidFill>
            <a:srgbClr val="000000"/>
          </a:solidFill>
          <a:miter lim="800000"/>
          <a:headEnd/>
          <a:tailEnd/>
        </a:ln>
      </xdr:spPr>
    </xdr:sp>
    <xdr:clientData/>
  </xdr:twoCellAnchor>
  <xdr:twoCellAnchor>
    <xdr:from>
      <xdr:col>18</xdr:col>
      <xdr:colOff>57150</xdr:colOff>
      <xdr:row>26</xdr:row>
      <xdr:rowOff>184150</xdr:rowOff>
    </xdr:from>
    <xdr:to>
      <xdr:col>19</xdr:col>
      <xdr:colOff>971550</xdr:colOff>
      <xdr:row>27</xdr:row>
      <xdr:rowOff>330200</xdr:rowOff>
    </xdr:to>
    <xdr:sp textlink="">
      <xdr:nvSpPr>
        <xdr:cNvPr id="3505" name="AutoShape 17">
          <a:extLst>
            <a:ext uri="{FF2B5EF4-FFF2-40B4-BE49-F238E27FC236}">
              <a16:creationId xmlns:a16="http://schemas.microsoft.com/office/drawing/2014/main" id="{6E15B4C4-43B7-A105-C357-570095F4F9F8}"/>
            </a:ext>
          </a:extLst>
        </xdr:cNvPr>
        <xdr:cNvSpPr>
          <a:spLocks noChangeArrowheads="1"/>
        </xdr:cNvSpPr>
      </xdr:nvSpPr>
      <xdr:spPr bwMode="auto">
        <a:xfrm>
          <a:off x="8642350" y="628015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1098550</xdr:colOff>
      <xdr:row>4</xdr:row>
      <xdr:rowOff>38554</xdr:rowOff>
    </xdr:from>
    <xdr:to>
      <xdr:col>44</xdr:col>
      <xdr:colOff>247650</xdr:colOff>
      <xdr:row>11</xdr:row>
      <xdr:rowOff>0</xdr:rowOff>
    </xdr:to>
    <xdr:sp textlink="">
      <xdr:nvSpPr>
        <xdr:cNvPr id="24" name="AutoShape 23">
          <a:extLst>
            <a:ext uri="{FF2B5EF4-FFF2-40B4-BE49-F238E27FC236}">
              <a16:creationId xmlns:a16="http://schemas.microsoft.com/office/drawing/2014/main" id="{910537C9-A3BC-652D-26F5-08057F32EC4F}"/>
            </a:ext>
          </a:extLst>
        </xdr:cNvPr>
        <xdr:cNvSpPr>
          <a:spLocks noChangeArrowheads="1"/>
        </xdr:cNvSpPr>
      </xdr:nvSpPr>
      <xdr:spPr bwMode="auto">
        <a:xfrm>
          <a:off x="9874250" y="1168854"/>
          <a:ext cx="11950700" cy="1701346"/>
        </a:xfrm>
        <a:prstGeom prst="foldedCorner">
          <a:avLst>
            <a:gd name="adj" fmla="val 0"/>
          </a:avLst>
        </a:prstGeom>
        <a:solidFill>
          <a:srgbClr val="FFFFFF"/>
        </a:solidFill>
        <a:ln w="19050">
          <a:solidFill>
            <a:srgbClr val="FFFF00"/>
          </a:solidFill>
          <a:round/>
          <a:headEnd/>
          <a:tailEnd/>
        </a:ln>
      </xdr:spPr>
      <xdr:txBody>
        <a:bodyPr vertOverflow="clip" wrap="square" lIns="36576" tIns="72000" rIns="0" bIns="0" anchor="t" upright="1"/>
        <a:lstStyle/>
        <a:p>
          <a:pPr algn="l" rtl="0">
            <a:lnSpc>
              <a:spcPts val="1500"/>
            </a:lnSpc>
            <a:defRPr sz="1000"/>
          </a:pPr>
          <a:r>
            <a:rPr lang="ja-JP" altLang="en-US" sz="1400" b="1" i="0" u="none" strike="noStrike" baseline="0">
              <a:solidFill>
                <a:srgbClr val="000000"/>
              </a:solidFill>
              <a:latin typeface="HG丸ｺﾞｼｯｸM-PRO"/>
              <a:ea typeface="HG丸ｺﾞｼｯｸM-PRO"/>
            </a:rPr>
            <a:t>敷地面積</a:t>
          </a:r>
          <a:endParaRPr lang="en-US" altLang="ja-JP" sz="1400" b="1" i="0" u="none" strike="noStrike" baseline="0">
            <a:solidFill>
              <a:srgbClr val="000000"/>
            </a:solidFill>
            <a:latin typeface="HG丸ｺﾞｼｯｸM-PRO"/>
            <a:ea typeface="HG丸ｺﾞｼｯｸM-PRO"/>
          </a:endParaRPr>
        </a:p>
        <a:p>
          <a:pPr algn="l" rtl="0">
            <a:lnSpc>
              <a:spcPts val="1500"/>
            </a:lnSpc>
            <a:defRPr sz="1000"/>
          </a:pPr>
          <a:r>
            <a:rPr lang="en-US" altLang="ja-JP" sz="1400" b="0" i="0" u="none" strike="noStrike" baseline="0">
              <a:solidFill>
                <a:srgbClr val="000000"/>
              </a:solidFill>
              <a:latin typeface="HG丸ｺﾞｼｯｸM-PRO"/>
              <a:ea typeface="HG丸ｺﾞｼｯｸM-PRO"/>
            </a:rPr>
            <a:t>【①</a:t>
          </a:r>
          <a:r>
            <a:rPr lang="ja-JP" altLang="en-US" sz="1400" b="0" i="0" u="none" strike="noStrike" baseline="0">
              <a:solidFill>
                <a:srgbClr val="000000"/>
              </a:solidFill>
              <a:latin typeface="HG丸ｺﾞｼｯｸM-PRO"/>
              <a:ea typeface="HG丸ｺﾞｼｯｸM-PRO"/>
            </a:rPr>
            <a:t>評価の対象である緑化施設が、建築行為に伴って整備される場合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400" b="0" i="0" u="none" strike="noStrike" baseline="0">
              <a:solidFill>
                <a:srgbClr val="000000"/>
              </a:solidFill>
              <a:latin typeface="HG丸ｺﾞｼｯｸM-PRO"/>
              <a:ea typeface="HG丸ｺﾞｼｯｸM-PRO"/>
            </a:rPr>
            <a:t>　⇒建築確認申請の敷地面積を入力して下さい。</a:t>
          </a:r>
        </a:p>
        <a:p>
          <a:pPr algn="l" rtl="0">
            <a:lnSpc>
              <a:spcPts val="1500"/>
            </a:lnSpc>
            <a:defRPr sz="1000"/>
          </a:pPr>
          <a:r>
            <a:rPr lang="en-US" altLang="ja-JP" sz="1400" b="0" i="0" u="none" strike="noStrike" baseline="0">
              <a:solidFill>
                <a:srgbClr val="000000"/>
              </a:solidFill>
              <a:latin typeface="HG丸ｺﾞｼｯｸM-PRO"/>
              <a:ea typeface="HG丸ｺﾞｼｯｸM-PRO"/>
            </a:rPr>
            <a:t>【②</a:t>
          </a:r>
          <a:r>
            <a:rPr lang="ja-JP" altLang="en-US" sz="1400" b="0" i="0" u="none" strike="noStrike" baseline="0">
              <a:solidFill>
                <a:srgbClr val="000000"/>
              </a:solidFill>
              <a:latin typeface="HG丸ｺﾞｼｯｸM-PRO"/>
              <a:ea typeface="HG丸ｺﾞｼｯｸM-PRO"/>
            </a:rPr>
            <a:t>評価の対象である緑化施設が、建築行為を伴なわずに単独で整備される場合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en-US" altLang="ja-JP" sz="1400" b="0" i="0" u="none" strike="noStrike" baseline="0">
              <a:solidFill>
                <a:srgbClr val="000000"/>
              </a:solidFill>
              <a:latin typeface="HG丸ｺﾞｼｯｸM-PRO"/>
              <a:ea typeface="HG丸ｺﾞｼｯｸM-PRO"/>
            </a:rPr>
            <a:t>【③</a:t>
          </a:r>
          <a:r>
            <a:rPr lang="ja-JP" altLang="en-US" sz="1400" b="0" i="0" u="none" strike="noStrike" baseline="0">
              <a:solidFill>
                <a:srgbClr val="000000"/>
              </a:solidFill>
              <a:latin typeface="HG丸ｺﾞｼｯｸM-PRO"/>
              <a:ea typeface="HG丸ｺﾞｼｯｸM-PRO"/>
            </a:rPr>
            <a:t>評価の対象である緑化施設が既に整備されている場合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400" b="0" i="0" u="none" strike="noStrike" baseline="0">
              <a:solidFill>
                <a:srgbClr val="000000"/>
              </a:solidFill>
              <a:latin typeface="HG丸ｺﾞｼｯｸM-PRO"/>
              <a:ea typeface="HG丸ｺﾞｼｯｸM-PRO"/>
            </a:rPr>
            <a:t>　⇒以前申請した建築確認申請の敷地面積がわかる場合はその数字を入力して下さい。</a:t>
          </a:r>
        </a:p>
        <a:p>
          <a:pPr algn="l" rtl="0">
            <a:lnSpc>
              <a:spcPts val="1900"/>
            </a:lnSpc>
            <a:defRPr sz="1000"/>
          </a:pPr>
          <a:r>
            <a:rPr lang="ja-JP" altLang="en-US" sz="1400" b="0" i="0" u="none" strike="noStrike" baseline="0">
              <a:solidFill>
                <a:srgbClr val="000000"/>
              </a:solidFill>
              <a:latin typeface="HG丸ｺﾞｼｯｸM-PRO"/>
              <a:ea typeface="HG丸ｺﾞｼｯｸM-PRO"/>
            </a:rPr>
            <a:t>　⇒建築確認申請の敷地面積が不明な場合、もしくは敷地に建築物がない場合は、機能上一体である敷地面積（小数点第３位以下切り捨て）</a:t>
          </a:r>
          <a:endParaRPr lang="en-US" altLang="ja-JP" sz="1400" b="0" i="0" u="none" strike="noStrike" baseline="0">
            <a:solidFill>
              <a:srgbClr val="000000"/>
            </a:solidFill>
            <a:latin typeface="HG丸ｺﾞｼｯｸM-PRO"/>
            <a:ea typeface="HG丸ｺﾞｼｯｸM-PRO"/>
          </a:endParaRPr>
        </a:p>
        <a:p>
          <a:pPr algn="l" rtl="0">
            <a:lnSpc>
              <a:spcPts val="1800"/>
            </a:lnSpc>
            <a:defRPr sz="1000"/>
          </a:pPr>
          <a:r>
            <a:rPr lang="ja-JP" altLang="en-US" sz="1400" b="0" i="0" u="none" strike="noStrike" baseline="0">
              <a:solidFill>
                <a:srgbClr val="000000"/>
              </a:solidFill>
              <a:latin typeface="HG丸ｺﾞｼｯｸM-PRO"/>
              <a:ea typeface="HG丸ｺﾞｼｯｸM-PRO"/>
            </a:rPr>
            <a:t>　　を入力して下さい。その場合は敷地の大きさや形状のわかる図面（手書きのものでも可）を添付して下さい。</a:t>
          </a:r>
        </a:p>
      </xdr:txBody>
    </xdr:sp>
    <xdr:clientData/>
  </xdr:twoCellAnchor>
  <xdr:twoCellAnchor>
    <xdr:from>
      <xdr:col>9</xdr:col>
      <xdr:colOff>387350</xdr:colOff>
      <xdr:row>52</xdr:row>
      <xdr:rowOff>190500</xdr:rowOff>
    </xdr:from>
    <xdr:to>
      <xdr:col>10</xdr:col>
      <xdr:colOff>95250</xdr:colOff>
      <xdr:row>52</xdr:row>
      <xdr:rowOff>311150</xdr:rowOff>
    </xdr:to>
    <xdr:sp textlink="">
      <xdr:nvSpPr>
        <xdr:cNvPr id="2" name="矢印: 右 1">
          <a:extLst>
            <a:ext uri="{FF2B5EF4-FFF2-40B4-BE49-F238E27FC236}">
              <a16:creationId xmlns:a16="http://schemas.microsoft.com/office/drawing/2014/main" id="{A18BBEE6-6405-39AE-0D9C-1E06F7B8D795}"/>
            </a:ext>
          </a:extLst>
        </xdr:cNvPr>
        <xdr:cNvSpPr/>
      </xdr:nvSpPr>
      <xdr:spPr>
        <a:xfrm>
          <a:off x="4064000" y="9607550"/>
          <a:ext cx="266700" cy="120650"/>
        </a:xfrm>
        <a:prstGeom prst="rightArrow">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19</xdr:col>
      <xdr:colOff>1077912</xdr:colOff>
      <xdr:row>48</xdr:row>
      <xdr:rowOff>16329</xdr:rowOff>
    </xdr:from>
    <xdr:to>
      <xdr:col>44</xdr:col>
      <xdr:colOff>268288</xdr:colOff>
      <xdr:row>55</xdr:row>
      <xdr:rowOff>88900</xdr:rowOff>
    </xdr:to>
    <xdr:sp textlink="">
      <xdr:nvSpPr>
        <xdr:cNvPr id="21" name="AutoShape 9">
          <a:extLst>
            <a:ext uri="{FF2B5EF4-FFF2-40B4-BE49-F238E27FC236}">
              <a16:creationId xmlns:a16="http://schemas.microsoft.com/office/drawing/2014/main" id="{23291FC1-BCCF-4155-AB28-0D0E9AF7AC4F}"/>
            </a:ext>
          </a:extLst>
        </xdr:cNvPr>
        <xdr:cNvSpPr>
          <a:spLocks noChangeArrowheads="1"/>
        </xdr:cNvSpPr>
      </xdr:nvSpPr>
      <xdr:spPr bwMode="auto">
        <a:xfrm>
          <a:off x="9853612" y="9896929"/>
          <a:ext cx="11991976" cy="2256971"/>
        </a:xfrm>
        <a:prstGeom prst="foldedCorner">
          <a:avLst>
            <a:gd name="adj" fmla="val 849"/>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②樹木植栽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・新植・既存を問わず敷地内の樹木すべてを計上できます。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・樹木の高さは申請時の高さ（計画認定の場合は完了時の高さ）で判断します。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・タケ、ササ類は低木扱いとします。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・ヤシ、ドラセナなどの特殊樹は幹高を「高さ（樹高）」とします。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・「将来高木になることが見込める中木」は、当該樹木の幹芯の位置を中心に半径</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ｍ以内に競合する樹木や建築物や塀、その他工作物が無く、</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将来樹高</a:t>
          </a:r>
          <a:r>
            <a:rPr lang="en-US" altLang="ja-JP" sz="1400" b="0" i="0" u="none" strike="noStrike" baseline="0">
              <a:solidFill>
                <a:srgbClr val="000000"/>
              </a:solidFill>
              <a:latin typeface="HG丸ｺﾞｼｯｸM-PRO"/>
              <a:ea typeface="HG丸ｺﾞｼｯｸM-PRO"/>
            </a:rPr>
            <a:t>4</a:t>
          </a:r>
          <a:r>
            <a:rPr lang="ja-JP" altLang="en-US" sz="1400" b="0" i="0" u="none" strike="noStrike" baseline="0">
              <a:solidFill>
                <a:srgbClr val="000000"/>
              </a:solidFill>
              <a:latin typeface="HG丸ｺﾞｼｯｸM-PRO"/>
              <a:ea typeface="HG丸ｺﾞｼｯｸM-PRO"/>
            </a:rPr>
            <a:t>ｍ以上に成長することが見込める樹種が対象です。当該樹木がわかるように平面図に表記してください。</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49</xdr:row>
      <xdr:rowOff>95250</xdr:rowOff>
    </xdr:from>
    <xdr:to>
      <xdr:col>19</xdr:col>
      <xdr:colOff>971550</xdr:colOff>
      <xdr:row>50</xdr:row>
      <xdr:rowOff>50800</xdr:rowOff>
    </xdr:to>
    <xdr:sp textlink="">
      <xdr:nvSpPr>
        <xdr:cNvPr id="22" name="AutoShape 17">
          <a:extLst>
            <a:ext uri="{FF2B5EF4-FFF2-40B4-BE49-F238E27FC236}">
              <a16:creationId xmlns:a16="http://schemas.microsoft.com/office/drawing/2014/main" id="{2D8D6731-0AF6-4D99-A9A0-D8205625D031}"/>
            </a:ext>
          </a:extLst>
        </xdr:cNvPr>
        <xdr:cNvSpPr>
          <a:spLocks noChangeArrowheads="1"/>
        </xdr:cNvSpPr>
      </xdr:nvSpPr>
      <xdr:spPr bwMode="auto">
        <a:xfrm>
          <a:off x="8642350" y="1016635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65</xdr:row>
      <xdr:rowOff>206829</xdr:rowOff>
    </xdr:from>
    <xdr:to>
      <xdr:col>44</xdr:col>
      <xdr:colOff>273050</xdr:colOff>
      <xdr:row>90</xdr:row>
      <xdr:rowOff>177800</xdr:rowOff>
    </xdr:to>
    <xdr:sp textlink="">
      <xdr:nvSpPr>
        <xdr:cNvPr id="23" name="AutoShape 9">
          <a:extLst>
            <a:ext uri="{FF2B5EF4-FFF2-40B4-BE49-F238E27FC236}">
              <a16:creationId xmlns:a16="http://schemas.microsoft.com/office/drawing/2014/main" id="{5838D877-C955-443C-9314-E49955FEB739}"/>
            </a:ext>
          </a:extLst>
        </xdr:cNvPr>
        <xdr:cNvSpPr>
          <a:spLocks noChangeArrowheads="1"/>
        </xdr:cNvSpPr>
      </xdr:nvSpPr>
      <xdr:spPr bwMode="auto">
        <a:xfrm>
          <a:off x="9848850" y="13402129"/>
          <a:ext cx="12001500" cy="3844471"/>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③接道緑化</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・「敷地の接道延長」とは、敷地が道路に接する延長をいいます。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・「接道緑化延長」とは、敷地の接道面から</a:t>
          </a:r>
          <a:r>
            <a:rPr lang="en-US" altLang="ja-JP" sz="1400" b="0" i="0" u="none" strike="noStrike" baseline="0">
              <a:solidFill>
                <a:srgbClr val="000000"/>
              </a:solidFill>
              <a:latin typeface="HG丸ｺﾞｼｯｸM-PRO"/>
              <a:ea typeface="HG丸ｺﾞｼｯｸM-PRO"/>
            </a:rPr>
            <a:t>7m</a:t>
          </a:r>
          <a:r>
            <a:rPr lang="ja-JP" altLang="en-US" sz="1400" b="0" i="0" u="none" strike="noStrike" baseline="0">
              <a:solidFill>
                <a:srgbClr val="000000"/>
              </a:solidFill>
              <a:latin typeface="HG丸ｺﾞｼｯｸM-PRO"/>
              <a:ea typeface="HG丸ｺﾞｼｯｸM-PRO"/>
            </a:rPr>
            <a:t>以内の範囲に整備された道路から見える緑化（＊）の延長の合計（重複部および緑化面積として</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計上できない部分は除く）です。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（＊）「道路から２ｍ以内の範囲は樹高</a:t>
          </a:r>
          <a:r>
            <a:rPr lang="en-US" altLang="ja-JP" sz="1400" b="0" i="0" u="none" strike="noStrike" baseline="0">
              <a:solidFill>
                <a:srgbClr val="000000"/>
              </a:solidFill>
              <a:latin typeface="HG丸ｺﾞｼｯｸM-PRO"/>
              <a:ea typeface="HG丸ｺﾞｼｯｸM-PRO"/>
            </a:rPr>
            <a:t>15㎝</a:t>
          </a:r>
          <a:r>
            <a:rPr lang="ja-JP" altLang="en-US" sz="1400" b="0" i="0" u="none" strike="noStrike" baseline="0">
              <a:solidFill>
                <a:srgbClr val="000000"/>
              </a:solidFill>
              <a:latin typeface="HG丸ｺﾞｼｯｸM-PRO"/>
              <a:ea typeface="HG丸ｺﾞｼｯｸM-PRO"/>
            </a:rPr>
            <a:t>以上」「道路から２～７ｍの範囲は樹高１ｍ以上」で、樹木の葉と葉が触れ合う程度の密度で</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列に植えられた樹木</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列植</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のうち道路から見えるもの（塀などで隠れる場合は、上部が</a:t>
          </a:r>
          <a:r>
            <a:rPr lang="en-US" altLang="ja-JP" sz="1400" b="0" i="0" u="none" strike="noStrike" baseline="0">
              <a:solidFill>
                <a:srgbClr val="000000"/>
              </a:solidFill>
              <a:latin typeface="HG丸ｺﾞｼｯｸM-PRO"/>
              <a:ea typeface="HG丸ｺﾞｼｯｸM-PRO"/>
            </a:rPr>
            <a:t>50㎝</a:t>
          </a:r>
          <a:r>
            <a:rPr lang="ja-JP" altLang="en-US" sz="1400" b="0" i="0" u="none" strike="noStrike" baseline="0">
              <a:solidFill>
                <a:srgbClr val="000000"/>
              </a:solidFill>
              <a:latin typeface="HG丸ｺﾞｼｯｸM-PRO"/>
              <a:ea typeface="HG丸ｺﾞｼｯｸM-PRO"/>
            </a:rPr>
            <a:t>以上見えていれば計上可）に限ります。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芝・地被植物および列植ではない低木は該当しません。</a:t>
          </a:r>
        </a:p>
        <a:p>
          <a:pPr algn="l" rtl="0">
            <a:lnSpc>
              <a:spcPts val="2200"/>
            </a:lnSpc>
            <a:defRPr sz="1000"/>
          </a:pPr>
          <a:r>
            <a:rPr lang="ja-JP" altLang="en-US" sz="1400" b="0" i="0" u="none" strike="noStrike" baseline="0">
              <a:solidFill>
                <a:srgbClr val="000000"/>
              </a:solidFill>
              <a:latin typeface="HG丸ｺﾞｼｯｸM-PRO"/>
              <a:ea typeface="HG丸ｺﾞｼｯｸM-PRO"/>
            </a:rPr>
            <a:t>　　　　高木･中高木については、樹木を植えた位置を長さの中心として、高木は</a:t>
          </a:r>
          <a:r>
            <a:rPr lang="en-US" altLang="ja-JP" sz="1400" b="0" i="0" u="none" strike="noStrike" baseline="0">
              <a:solidFill>
                <a:srgbClr val="000000"/>
              </a:solidFill>
              <a:latin typeface="HG丸ｺﾞｼｯｸM-PRO"/>
              <a:ea typeface="HG丸ｺﾞｼｯｸM-PRO"/>
            </a:rPr>
            <a:t>2.1</a:t>
          </a:r>
          <a:r>
            <a:rPr lang="ja-JP" altLang="en-US" sz="1400" b="0" i="0" u="none" strike="noStrike" baseline="0">
              <a:solidFill>
                <a:srgbClr val="000000"/>
              </a:solidFill>
              <a:latin typeface="HG丸ｺﾞｼｯｸM-PRO"/>
              <a:ea typeface="HG丸ｺﾞｼｯｸM-PRO"/>
            </a:rPr>
            <a:t>ｍ、中高木は</a:t>
          </a:r>
          <a:r>
            <a:rPr lang="en-US" altLang="ja-JP" sz="1400" b="0" i="0" u="none" strike="noStrike" baseline="0">
              <a:solidFill>
                <a:srgbClr val="000000"/>
              </a:solidFill>
              <a:latin typeface="HG丸ｺﾞｼｯｸM-PRO"/>
              <a:ea typeface="HG丸ｺﾞｼｯｸM-PRO"/>
            </a:rPr>
            <a:t>1.6</a:t>
          </a:r>
          <a:r>
            <a:rPr lang="ja-JP" altLang="en-US" sz="1400" b="0" i="0" u="none" strike="noStrike" baseline="0">
              <a:solidFill>
                <a:srgbClr val="000000"/>
              </a:solidFill>
              <a:latin typeface="HG丸ｺﾞｼｯｸM-PRO"/>
              <a:ea typeface="HG丸ｺﾞｼｯｸM-PRO"/>
            </a:rPr>
            <a:t>ｍを接道緑化延長として計上できます。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奥行き方向へ緑化した場合は、その長さの半分を接道緑化延長に加えることができます。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つる植物などを建築物や工作物の壁面に緑化した場合も、その延長を接道緑化延長に加えることができます。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・緑化面積の算出のために作成する「配置図」や「求積図」に、接道面から</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ｍおよび</a:t>
          </a:r>
          <a:r>
            <a:rPr lang="en-US" altLang="ja-JP" sz="1400" b="0" i="0" u="none" strike="noStrike" baseline="0">
              <a:solidFill>
                <a:srgbClr val="000000"/>
              </a:solidFill>
              <a:latin typeface="HG丸ｺﾞｼｯｸM-PRO"/>
              <a:ea typeface="HG丸ｺﾞｼｯｸM-PRO"/>
            </a:rPr>
            <a:t>7m</a:t>
          </a:r>
          <a:r>
            <a:rPr lang="ja-JP" altLang="en-US" sz="1400" b="0" i="0" u="none" strike="noStrike" baseline="0">
              <a:solidFill>
                <a:srgbClr val="000000"/>
              </a:solidFill>
              <a:latin typeface="HG丸ｺﾞｼｯｸM-PRO"/>
              <a:ea typeface="HG丸ｺﾞｼｯｸM-PRO"/>
            </a:rPr>
            <a:t>のところにラインを引き、「接道緑化延長」を算出して</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下さい。</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77</xdr:row>
      <xdr:rowOff>31750</xdr:rowOff>
    </xdr:from>
    <xdr:to>
      <xdr:col>19</xdr:col>
      <xdr:colOff>971550</xdr:colOff>
      <xdr:row>77</xdr:row>
      <xdr:rowOff>368300</xdr:rowOff>
    </xdr:to>
    <xdr:sp textlink="">
      <xdr:nvSpPr>
        <xdr:cNvPr id="25" name="AutoShape 17">
          <a:extLst>
            <a:ext uri="{FF2B5EF4-FFF2-40B4-BE49-F238E27FC236}">
              <a16:creationId xmlns:a16="http://schemas.microsoft.com/office/drawing/2014/main" id="{FAED74EB-D2A3-44C2-8E79-175C76423953}"/>
            </a:ext>
          </a:extLst>
        </xdr:cNvPr>
        <xdr:cNvSpPr>
          <a:spLocks noChangeArrowheads="1"/>
        </xdr:cNvSpPr>
      </xdr:nvSpPr>
      <xdr:spPr bwMode="auto">
        <a:xfrm>
          <a:off x="8642350" y="1468755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92</xdr:row>
      <xdr:rowOff>12701</xdr:rowOff>
    </xdr:from>
    <xdr:to>
      <xdr:col>44</xdr:col>
      <xdr:colOff>273050</xdr:colOff>
      <xdr:row>95</xdr:row>
      <xdr:rowOff>12700</xdr:rowOff>
    </xdr:to>
    <xdr:sp textlink="">
      <xdr:nvSpPr>
        <xdr:cNvPr id="26" name="AutoShape 9">
          <a:extLst>
            <a:ext uri="{FF2B5EF4-FFF2-40B4-BE49-F238E27FC236}">
              <a16:creationId xmlns:a16="http://schemas.microsoft.com/office/drawing/2014/main" id="{F8DB723E-DABB-4911-A08E-1032137DE25A}"/>
            </a:ext>
          </a:extLst>
        </xdr:cNvPr>
        <xdr:cNvSpPr>
          <a:spLocks noChangeArrowheads="1"/>
        </xdr:cNvSpPr>
      </xdr:nvSpPr>
      <xdr:spPr bwMode="auto">
        <a:xfrm>
          <a:off x="9848850" y="17297401"/>
          <a:ext cx="12001500" cy="787399"/>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④季節の草花の植栽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・季節に応じて草花の植え替えをする花壇・大型コンテナなどが計上できます。</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92</xdr:row>
      <xdr:rowOff>40821</xdr:rowOff>
    </xdr:from>
    <xdr:to>
      <xdr:col>19</xdr:col>
      <xdr:colOff>971550</xdr:colOff>
      <xdr:row>93</xdr:row>
      <xdr:rowOff>161471</xdr:rowOff>
    </xdr:to>
    <xdr:sp textlink="">
      <xdr:nvSpPr>
        <xdr:cNvPr id="27" name="AutoShape 17">
          <a:extLst>
            <a:ext uri="{FF2B5EF4-FFF2-40B4-BE49-F238E27FC236}">
              <a16:creationId xmlns:a16="http://schemas.microsoft.com/office/drawing/2014/main" id="{E8218EC2-6AB4-42DF-A237-C0CB5CC7F160}"/>
            </a:ext>
          </a:extLst>
        </xdr:cNvPr>
        <xdr:cNvSpPr>
          <a:spLocks noChangeArrowheads="1"/>
        </xdr:cNvSpPr>
      </xdr:nvSpPr>
      <xdr:spPr bwMode="auto">
        <a:xfrm>
          <a:off x="8642350" y="17325521"/>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98</xdr:row>
      <xdr:rowOff>139700</xdr:rowOff>
    </xdr:from>
    <xdr:to>
      <xdr:col>44</xdr:col>
      <xdr:colOff>273050</xdr:colOff>
      <xdr:row>108</xdr:row>
      <xdr:rowOff>139700</xdr:rowOff>
    </xdr:to>
    <xdr:sp textlink="">
      <xdr:nvSpPr>
        <xdr:cNvPr id="28" name="AutoShape 9">
          <a:extLst>
            <a:ext uri="{FF2B5EF4-FFF2-40B4-BE49-F238E27FC236}">
              <a16:creationId xmlns:a16="http://schemas.microsoft.com/office/drawing/2014/main" id="{95AD3D4B-4CD3-449D-A866-580BBC1E6983}"/>
            </a:ext>
          </a:extLst>
        </xdr:cNvPr>
        <xdr:cNvSpPr>
          <a:spLocks noChangeArrowheads="1"/>
        </xdr:cNvSpPr>
      </xdr:nvSpPr>
      <xdr:spPr bwMode="auto">
        <a:xfrm>
          <a:off x="9848850" y="18618200"/>
          <a:ext cx="12001500" cy="19050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⑤公開性のある緑化面積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・「道路から容易に眺望できる」または「不特定の人が立ち入って見ることができる」緑地部分を計上できます。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次の例の場合も条件を満たせば計上ができます。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例）・前面にフェンス等の工作物がある。→　全体の</a:t>
          </a:r>
          <a:r>
            <a:rPr lang="en-US" altLang="ja-JP" sz="1400" b="0" i="0" u="none" strike="noStrike" baseline="0">
              <a:solidFill>
                <a:srgbClr val="000000"/>
              </a:solidFill>
              <a:latin typeface="HG丸ｺﾞｼｯｸM-PRO"/>
              <a:ea typeface="HG丸ｺﾞｼｯｸM-PRO"/>
            </a:rPr>
            <a:t>1</a:t>
          </a:r>
          <a:r>
            <a:rPr lang="ja-JP" altLang="en-US" sz="1400" b="0" i="0" u="none" strike="noStrike" baseline="0">
              <a:solidFill>
                <a:srgbClr val="000000"/>
              </a:solidFill>
              <a:latin typeface="HG丸ｺﾞｼｯｸM-PRO"/>
              <a:ea typeface="HG丸ｺﾞｼｯｸM-PRO"/>
            </a:rPr>
            <a:t>／</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以上が視認できる部分は計上できます。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・商業施設等で夜間や休日が閉鎖される。→　週の</a:t>
          </a:r>
          <a:r>
            <a:rPr lang="en-US" altLang="ja-JP" sz="1400" b="0" i="0" u="none" strike="noStrike" baseline="0">
              <a:solidFill>
                <a:srgbClr val="000000"/>
              </a:solidFill>
              <a:latin typeface="HG丸ｺﾞｼｯｸM-PRO"/>
              <a:ea typeface="HG丸ｺﾞｼｯｸM-PRO"/>
            </a:rPr>
            <a:t>4</a:t>
          </a:r>
          <a:r>
            <a:rPr lang="ja-JP" altLang="en-US" sz="1400" b="0" i="0" u="none" strike="noStrike" baseline="0">
              <a:solidFill>
                <a:srgbClr val="000000"/>
              </a:solidFill>
              <a:latin typeface="HG丸ｺﾞｼｯｸM-PRO"/>
              <a:ea typeface="HG丸ｺﾞｼｯｸM-PRO"/>
            </a:rPr>
            <a:t>日以上解放されていれば計上できます。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・複合オフィスビルの屋上庭園や中庭。→　建物来館者も見ることができる場合は計上できます。</a:t>
          </a:r>
        </a:p>
        <a:p>
          <a:pPr algn="l" rtl="0">
            <a:lnSpc>
              <a:spcPts val="2200"/>
            </a:lnSpc>
            <a:defRPr sz="1000"/>
          </a:pP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98</xdr:row>
      <xdr:rowOff>167820</xdr:rowOff>
    </xdr:from>
    <xdr:to>
      <xdr:col>19</xdr:col>
      <xdr:colOff>971550</xdr:colOff>
      <xdr:row>100</xdr:row>
      <xdr:rowOff>97970</xdr:rowOff>
    </xdr:to>
    <xdr:sp textlink="">
      <xdr:nvSpPr>
        <xdr:cNvPr id="29" name="AutoShape 17">
          <a:extLst>
            <a:ext uri="{FF2B5EF4-FFF2-40B4-BE49-F238E27FC236}">
              <a16:creationId xmlns:a16="http://schemas.microsoft.com/office/drawing/2014/main" id="{3C219311-47FA-4E44-8C79-A27F13186324}"/>
            </a:ext>
          </a:extLst>
        </xdr:cNvPr>
        <xdr:cNvSpPr>
          <a:spLocks noChangeArrowheads="1"/>
        </xdr:cNvSpPr>
      </xdr:nvSpPr>
      <xdr:spPr bwMode="auto">
        <a:xfrm>
          <a:off x="8642350" y="186463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18</xdr:col>
      <xdr:colOff>79375</xdr:colOff>
      <xdr:row>12</xdr:row>
      <xdr:rowOff>365796</xdr:rowOff>
    </xdr:from>
    <xdr:to>
      <xdr:col>19</xdr:col>
      <xdr:colOff>949325</xdr:colOff>
      <xdr:row>14</xdr:row>
      <xdr:rowOff>279480</xdr:rowOff>
    </xdr:to>
    <xdr:sp textlink="">
      <xdr:nvSpPr>
        <xdr:cNvPr id="30" name="AutoShape 15">
          <a:extLst>
            <a:ext uri="{FF2B5EF4-FFF2-40B4-BE49-F238E27FC236}">
              <a16:creationId xmlns:a16="http://schemas.microsoft.com/office/drawing/2014/main" id="{CFD4E5B6-24DE-4FA7-8D97-3BF93DE197EB}"/>
            </a:ext>
          </a:extLst>
        </xdr:cNvPr>
        <xdr:cNvSpPr>
          <a:spLocks noChangeArrowheads="1"/>
        </xdr:cNvSpPr>
      </xdr:nvSpPr>
      <xdr:spPr bwMode="auto">
        <a:xfrm>
          <a:off x="8664575" y="3413796"/>
          <a:ext cx="1060450" cy="396284"/>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00"/>
        </a:solidFill>
        <a:ln w="9525">
          <a:solidFill>
            <a:srgbClr val="000000"/>
          </a:solidFill>
          <a:miter lim="800000"/>
          <a:headEnd/>
          <a:tailEnd/>
        </a:ln>
      </xdr:spPr>
    </xdr:sp>
    <xdr:clientData/>
  </xdr:twoCellAnchor>
  <xdr:twoCellAnchor>
    <xdr:from>
      <xdr:col>19</xdr:col>
      <xdr:colOff>1073150</xdr:colOff>
      <xdr:row>109</xdr:row>
      <xdr:rowOff>25400</xdr:rowOff>
    </xdr:from>
    <xdr:to>
      <xdr:col>44</xdr:col>
      <xdr:colOff>273050</xdr:colOff>
      <xdr:row>117</xdr:row>
      <xdr:rowOff>25400</xdr:rowOff>
    </xdr:to>
    <xdr:sp textlink="">
      <xdr:nvSpPr>
        <xdr:cNvPr id="31" name="AutoShape 9">
          <a:extLst>
            <a:ext uri="{FF2B5EF4-FFF2-40B4-BE49-F238E27FC236}">
              <a16:creationId xmlns:a16="http://schemas.microsoft.com/office/drawing/2014/main" id="{8BF96FDC-2FF0-4433-ABBC-EFA1AA5C7549}"/>
            </a:ext>
          </a:extLst>
        </xdr:cNvPr>
        <xdr:cNvSpPr>
          <a:spLocks noChangeArrowheads="1"/>
        </xdr:cNvSpPr>
      </xdr:nvSpPr>
      <xdr:spPr bwMode="auto">
        <a:xfrm>
          <a:off x="9848850" y="20624800"/>
          <a:ext cx="12001500" cy="15240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⑥公開性のある垂直面緑化面積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・「道路から容易に眺望できる」または「不特定の人が立ち入って見ることができる」場所に設置された壁面緑化等、垂直面へ緑化された部分を</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計上できます。外壁等から</a:t>
          </a:r>
          <a:r>
            <a:rPr lang="en-US" altLang="ja-JP" sz="1400" b="0" i="0" u="none" strike="noStrike" baseline="0">
              <a:solidFill>
                <a:srgbClr val="000000"/>
              </a:solidFill>
              <a:latin typeface="HG丸ｺﾞｼｯｸM-PRO"/>
              <a:ea typeface="HG丸ｺﾞｼｯｸM-PRO"/>
            </a:rPr>
            <a:t>50㎝</a:t>
          </a:r>
          <a:r>
            <a:rPr lang="ja-JP" altLang="en-US" sz="1400" b="0" i="0" u="none" strike="noStrike" baseline="0">
              <a:solidFill>
                <a:srgbClr val="000000"/>
              </a:solidFill>
              <a:latin typeface="HG丸ｺﾞｼｯｸM-PRO"/>
              <a:ea typeface="HG丸ｺﾞｼｯｸM-PRO"/>
            </a:rPr>
            <a:t>以内の場所に葉と葉が触れ合う程度の密度で植栽された樹木の垂直投影面積も計上できます。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例）・立体駐車場など工作物の壁面に資材を設置し緑化した部分　　　・外周フェンスにつる性植物を登らせ緑化した部分</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・壁面緑化資材を用いた看板</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109</xdr:row>
      <xdr:rowOff>53520</xdr:rowOff>
    </xdr:from>
    <xdr:to>
      <xdr:col>19</xdr:col>
      <xdr:colOff>971550</xdr:colOff>
      <xdr:row>111</xdr:row>
      <xdr:rowOff>85270</xdr:rowOff>
    </xdr:to>
    <xdr:sp textlink="">
      <xdr:nvSpPr>
        <xdr:cNvPr id="3488" name="AutoShape 17">
          <a:extLst>
            <a:ext uri="{FF2B5EF4-FFF2-40B4-BE49-F238E27FC236}">
              <a16:creationId xmlns:a16="http://schemas.microsoft.com/office/drawing/2014/main" id="{CEEF78BF-13EF-460C-BBD2-1892A569D337}"/>
            </a:ext>
          </a:extLst>
        </xdr:cNvPr>
        <xdr:cNvSpPr>
          <a:spLocks noChangeArrowheads="1"/>
        </xdr:cNvSpPr>
      </xdr:nvSpPr>
      <xdr:spPr bwMode="auto">
        <a:xfrm>
          <a:off x="8642350" y="206529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119</xdr:row>
      <xdr:rowOff>12700</xdr:rowOff>
    </xdr:from>
    <xdr:to>
      <xdr:col>44</xdr:col>
      <xdr:colOff>273050</xdr:colOff>
      <xdr:row>125</xdr:row>
      <xdr:rowOff>25400</xdr:rowOff>
    </xdr:to>
    <xdr:sp textlink="">
      <xdr:nvSpPr>
        <xdr:cNvPr id="3489" name="AutoShape 9">
          <a:extLst>
            <a:ext uri="{FF2B5EF4-FFF2-40B4-BE49-F238E27FC236}">
              <a16:creationId xmlns:a16="http://schemas.microsoft.com/office/drawing/2014/main" id="{07645BED-2E50-48AE-A92F-90E2138BE8FF}"/>
            </a:ext>
          </a:extLst>
        </xdr:cNvPr>
        <xdr:cNvSpPr>
          <a:spLocks noChangeArrowheads="1"/>
        </xdr:cNvSpPr>
      </xdr:nvSpPr>
      <xdr:spPr bwMode="auto">
        <a:xfrm>
          <a:off x="9848850" y="22313900"/>
          <a:ext cx="12001500" cy="8382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⑦既存樹木の保全</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・樹種は問いません。</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119</xdr:row>
      <xdr:rowOff>40820</xdr:rowOff>
    </xdr:from>
    <xdr:to>
      <xdr:col>19</xdr:col>
      <xdr:colOff>971550</xdr:colOff>
      <xdr:row>120</xdr:row>
      <xdr:rowOff>186870</xdr:rowOff>
    </xdr:to>
    <xdr:sp textlink="">
      <xdr:nvSpPr>
        <xdr:cNvPr id="3490" name="AutoShape 17">
          <a:extLst>
            <a:ext uri="{FF2B5EF4-FFF2-40B4-BE49-F238E27FC236}">
              <a16:creationId xmlns:a16="http://schemas.microsoft.com/office/drawing/2014/main" id="{806D34F9-7CCF-4729-BA9E-3C459506568F}"/>
            </a:ext>
          </a:extLst>
        </xdr:cNvPr>
        <xdr:cNvSpPr>
          <a:spLocks noChangeArrowheads="1"/>
        </xdr:cNvSpPr>
      </xdr:nvSpPr>
      <xdr:spPr bwMode="auto">
        <a:xfrm>
          <a:off x="8642350" y="223420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126</xdr:row>
      <xdr:rowOff>63500</xdr:rowOff>
    </xdr:from>
    <xdr:to>
      <xdr:col>44</xdr:col>
      <xdr:colOff>273050</xdr:colOff>
      <xdr:row>135</xdr:row>
      <xdr:rowOff>139700</xdr:rowOff>
    </xdr:to>
    <xdr:sp textlink="">
      <xdr:nvSpPr>
        <xdr:cNvPr id="3492" name="AutoShape 9">
          <a:extLst>
            <a:ext uri="{FF2B5EF4-FFF2-40B4-BE49-F238E27FC236}">
              <a16:creationId xmlns:a16="http://schemas.microsoft.com/office/drawing/2014/main" id="{A9E19B53-2B18-4B2A-B80D-E8599AB4C59F}"/>
            </a:ext>
          </a:extLst>
        </xdr:cNvPr>
        <xdr:cNvSpPr>
          <a:spLocks noChangeArrowheads="1"/>
        </xdr:cNvSpPr>
      </xdr:nvSpPr>
      <xdr:spPr bwMode="auto">
        <a:xfrm>
          <a:off x="9848850" y="23279100"/>
          <a:ext cx="12001500" cy="13081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⑧樹名板の設置</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・「道路から容易に眺望できる」または「不特定の人が立ち入って見ることができる」場所にある樹木の種類の半数以上に設置してください。</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・公衆が容易に視認できる場所に設置してある樹名板に限ります。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・同一樹種は１カ所以上設置してあれば構いません。</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127</xdr:row>
      <xdr:rowOff>91620</xdr:rowOff>
    </xdr:from>
    <xdr:to>
      <xdr:col>19</xdr:col>
      <xdr:colOff>971550</xdr:colOff>
      <xdr:row>129</xdr:row>
      <xdr:rowOff>85270</xdr:rowOff>
    </xdr:to>
    <xdr:sp textlink="">
      <xdr:nvSpPr>
        <xdr:cNvPr id="3493" name="AutoShape 17">
          <a:extLst>
            <a:ext uri="{FF2B5EF4-FFF2-40B4-BE49-F238E27FC236}">
              <a16:creationId xmlns:a16="http://schemas.microsoft.com/office/drawing/2014/main" id="{D10F4225-0A1E-4798-B280-3E94AFCEE12C}"/>
            </a:ext>
          </a:extLst>
        </xdr:cNvPr>
        <xdr:cNvSpPr>
          <a:spLocks noChangeArrowheads="1"/>
        </xdr:cNvSpPr>
      </xdr:nvSpPr>
      <xdr:spPr bwMode="auto">
        <a:xfrm>
          <a:off x="8642350" y="234723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137</xdr:row>
      <xdr:rowOff>38100</xdr:rowOff>
    </xdr:from>
    <xdr:to>
      <xdr:col>44</xdr:col>
      <xdr:colOff>273050</xdr:colOff>
      <xdr:row>142</xdr:row>
      <xdr:rowOff>0</xdr:rowOff>
    </xdr:to>
    <xdr:sp textlink="">
      <xdr:nvSpPr>
        <xdr:cNvPr id="3494" name="AutoShape 9">
          <a:extLst>
            <a:ext uri="{FF2B5EF4-FFF2-40B4-BE49-F238E27FC236}">
              <a16:creationId xmlns:a16="http://schemas.microsoft.com/office/drawing/2014/main" id="{0A25E349-6E46-42A6-A151-122F3D8B7DC4}"/>
            </a:ext>
          </a:extLst>
        </xdr:cNvPr>
        <xdr:cNvSpPr>
          <a:spLocks noChangeArrowheads="1"/>
        </xdr:cNvSpPr>
      </xdr:nvSpPr>
      <xdr:spPr bwMode="auto">
        <a:xfrm>
          <a:off x="9848850" y="24790400"/>
          <a:ext cx="12001500" cy="7493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⑨在来種の植栽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・植栽樹種の種類、緑化面積、植栽本数のいずれかの</a:t>
          </a:r>
          <a:r>
            <a:rPr lang="en-US" altLang="ja-JP" sz="1400" b="0" i="0" u="none" strike="noStrike" baseline="0">
              <a:solidFill>
                <a:srgbClr val="000000"/>
              </a:solidFill>
              <a:latin typeface="HG丸ｺﾞｼｯｸM-PRO"/>
              <a:ea typeface="HG丸ｺﾞｼｯｸM-PRO"/>
            </a:rPr>
            <a:t>10</a:t>
          </a:r>
          <a:r>
            <a:rPr lang="ja-JP" altLang="en-US" sz="1400" b="0" i="0" u="none" strike="noStrike" baseline="0">
              <a:solidFill>
                <a:srgbClr val="000000"/>
              </a:solidFill>
              <a:latin typeface="HG丸ｺﾞｼｯｸM-PRO"/>
              <a:ea typeface="HG丸ｺﾞｼｯｸM-PRO"/>
            </a:rPr>
            <a:t>％以上を在来種とした場合に加点されます。</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138</xdr:row>
      <xdr:rowOff>15420</xdr:rowOff>
    </xdr:from>
    <xdr:to>
      <xdr:col>19</xdr:col>
      <xdr:colOff>971550</xdr:colOff>
      <xdr:row>138</xdr:row>
      <xdr:rowOff>351970</xdr:rowOff>
    </xdr:to>
    <xdr:sp textlink="">
      <xdr:nvSpPr>
        <xdr:cNvPr id="3495" name="AutoShape 17">
          <a:extLst>
            <a:ext uri="{FF2B5EF4-FFF2-40B4-BE49-F238E27FC236}">
              <a16:creationId xmlns:a16="http://schemas.microsoft.com/office/drawing/2014/main" id="{365A5622-D1AC-4497-A3D5-E7F0584ABE06}"/>
            </a:ext>
          </a:extLst>
        </xdr:cNvPr>
        <xdr:cNvSpPr>
          <a:spLocks noChangeArrowheads="1"/>
        </xdr:cNvSpPr>
      </xdr:nvSpPr>
      <xdr:spPr bwMode="auto">
        <a:xfrm>
          <a:off x="8642350" y="249582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143</xdr:row>
      <xdr:rowOff>63500</xdr:rowOff>
    </xdr:from>
    <xdr:to>
      <xdr:col>44</xdr:col>
      <xdr:colOff>273050</xdr:colOff>
      <xdr:row>147</xdr:row>
      <xdr:rowOff>215900</xdr:rowOff>
    </xdr:to>
    <xdr:sp textlink="">
      <xdr:nvSpPr>
        <xdr:cNvPr id="3496" name="AutoShape 9">
          <a:extLst>
            <a:ext uri="{FF2B5EF4-FFF2-40B4-BE49-F238E27FC236}">
              <a16:creationId xmlns:a16="http://schemas.microsoft.com/office/drawing/2014/main" id="{F50627DC-C7E5-4D53-A988-102302343217}"/>
            </a:ext>
          </a:extLst>
        </xdr:cNvPr>
        <xdr:cNvSpPr>
          <a:spLocks noChangeArrowheads="1"/>
        </xdr:cNvSpPr>
      </xdr:nvSpPr>
      <xdr:spPr bwMode="auto">
        <a:xfrm>
          <a:off x="9848850" y="25641300"/>
          <a:ext cx="12001500" cy="7493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⑩生きものの住処・餌場の設置</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例）・鳥などの餌となる実のなる樹木を植栽　　　・樹木に巣箱を設置　　・水盤を設置</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146</xdr:row>
      <xdr:rowOff>40820</xdr:rowOff>
    </xdr:from>
    <xdr:to>
      <xdr:col>19</xdr:col>
      <xdr:colOff>971550</xdr:colOff>
      <xdr:row>147</xdr:row>
      <xdr:rowOff>186870</xdr:rowOff>
    </xdr:to>
    <xdr:sp textlink="">
      <xdr:nvSpPr>
        <xdr:cNvPr id="3497" name="AutoShape 17">
          <a:extLst>
            <a:ext uri="{FF2B5EF4-FFF2-40B4-BE49-F238E27FC236}">
              <a16:creationId xmlns:a16="http://schemas.microsoft.com/office/drawing/2014/main" id="{FC833ECB-5090-4D5A-8F85-6370441EBEDA}"/>
            </a:ext>
          </a:extLst>
        </xdr:cNvPr>
        <xdr:cNvSpPr>
          <a:spLocks noChangeArrowheads="1"/>
        </xdr:cNvSpPr>
      </xdr:nvSpPr>
      <xdr:spPr bwMode="auto">
        <a:xfrm>
          <a:off x="8642350" y="26025020"/>
          <a:ext cx="110490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1060450</xdr:colOff>
      <xdr:row>147</xdr:row>
      <xdr:rowOff>304800</xdr:rowOff>
    </xdr:from>
    <xdr:to>
      <xdr:col>44</xdr:col>
      <xdr:colOff>260350</xdr:colOff>
      <xdr:row>158</xdr:row>
      <xdr:rowOff>88900</xdr:rowOff>
    </xdr:to>
    <xdr:sp textlink="">
      <xdr:nvSpPr>
        <xdr:cNvPr id="3" name="AutoShape 9">
          <a:extLst>
            <a:ext uri="{FF2B5EF4-FFF2-40B4-BE49-F238E27FC236}">
              <a16:creationId xmlns:a16="http://schemas.microsoft.com/office/drawing/2014/main" id="{4E397C76-B590-4FC2-B873-24C68524F748}"/>
            </a:ext>
          </a:extLst>
        </xdr:cNvPr>
        <xdr:cNvSpPr>
          <a:spLocks noChangeArrowheads="1"/>
        </xdr:cNvSpPr>
      </xdr:nvSpPr>
      <xdr:spPr bwMode="auto">
        <a:xfrm>
          <a:off x="9836150" y="26479500"/>
          <a:ext cx="12001500" cy="15240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⑨在来種　⑩実のなる樹木　の例は</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名古屋市公式ウェブサイト「</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NICE GREEN</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なごや」について</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に掲載してあります。</a:t>
          </a:r>
          <a:endPar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endParaRPr>
        </a:p>
        <a:p>
          <a:pPr algn="l" rtl="0">
            <a:lnSpc>
              <a:spcPts val="2200"/>
            </a:lnSpc>
            <a:defRPr sz="1000"/>
          </a:pP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名古屋市公式ウェブサイト</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事業向け情報⇒道路・川・みどり</a:t>
          </a:r>
          <a:endPar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endParaRP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⇒緑化地域、風致地区、特別緑地保全地区、みどりの補助金等⇒「</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NICE GREEN </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なごや」について⇒樹木等の植栽と維持管理</a:t>
          </a:r>
          <a:endPar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endParaRP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https://www.city.nagoya.jp/ryokuseidoboku/page/0000008208.html</a:t>
          </a: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掲載以外のものでも計上することができます。</a:t>
          </a:r>
          <a:endPar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endParaRPr>
        </a:p>
      </xdr:txBody>
    </xdr:sp>
    <xdr:clientData/>
  </xdr:twoCellAnchor>
  <xdr:twoCellAnchor editAs="oneCell">
    <xdr:from>
      <xdr:col>42</xdr:col>
      <xdr:colOff>660400</xdr:colOff>
      <xdr:row>149</xdr:row>
      <xdr:rowOff>12700</xdr:rowOff>
    </xdr:from>
    <xdr:to>
      <xdr:col>44</xdr:col>
      <xdr:colOff>38100</xdr:colOff>
      <xdr:row>157</xdr:row>
      <xdr:rowOff>50800</xdr:rowOff>
    </xdr:to>
    <xdr:pic>
      <xdr:nvPicPr>
        <xdr:cNvPr id="6" name="図 5">
          <a:extLst>
            <a:ext uri="{FF2B5EF4-FFF2-40B4-BE49-F238E27FC236}">
              <a16:creationId xmlns:a16="http://schemas.microsoft.com/office/drawing/2014/main" id="{E95F8D05-7735-88EF-F12C-CEF1DE677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99400" y="26784300"/>
          <a:ext cx="1016000" cy="1016000"/>
        </a:xfrm>
        <a:prstGeom prst="rect">
          <a:avLst/>
        </a:prstGeom>
      </xdr:spPr>
    </xdr:pic>
    <xdr:clientData/>
  </xdr:twoCellAnchor>
  <xdr:twoCellAnchor editAs="oneCell">
    <xdr:from>
      <xdr:col>42</xdr:col>
      <xdr:colOff>482600</xdr:colOff>
      <xdr:row>31</xdr:row>
      <xdr:rowOff>0</xdr:rowOff>
    </xdr:from>
    <xdr:to>
      <xdr:col>43</xdr:col>
      <xdr:colOff>406400</xdr:colOff>
      <xdr:row>36</xdr:row>
      <xdr:rowOff>139700</xdr:rowOff>
    </xdr:to>
    <xdr:pic>
      <xdr:nvPicPr>
        <xdr:cNvPr id="12" name="図 11">
          <a:extLst>
            <a:ext uri="{FF2B5EF4-FFF2-40B4-BE49-F238E27FC236}">
              <a16:creationId xmlns:a16="http://schemas.microsoft.com/office/drawing/2014/main" id="{16EB802E-516D-140E-1FFD-6141068ECE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421600" y="7010400"/>
          <a:ext cx="927100" cy="92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111125</xdr:colOff>
      <xdr:row>3</xdr:row>
      <xdr:rowOff>22225</xdr:rowOff>
    </xdr:from>
    <xdr:to>
      <xdr:col>5</xdr:col>
      <xdr:colOff>339725</xdr:colOff>
      <xdr:row>4</xdr:row>
      <xdr:rowOff>19118</xdr:rowOff>
    </xdr:to>
    <xdr:sp textlink="">
      <xdr:nvSpPr>
        <xdr:cNvPr id="2" name="AutoShape 6">
          <a:extLst>
            <a:ext uri="{FF2B5EF4-FFF2-40B4-BE49-F238E27FC236}">
              <a16:creationId xmlns:a16="http://schemas.microsoft.com/office/drawing/2014/main" id="{06F486DC-E822-4AD5-87B9-F3D0CED44A3F}"/>
            </a:ext>
          </a:extLst>
        </xdr:cNvPr>
        <xdr:cNvSpPr>
          <a:spLocks noChangeArrowheads="1"/>
        </xdr:cNvSpPr>
      </xdr:nvSpPr>
      <xdr:spPr bwMode="auto">
        <a:xfrm>
          <a:off x="714375" y="739775"/>
          <a:ext cx="1270000" cy="390593"/>
        </a:xfrm>
        <a:prstGeom prst="homePlate">
          <a:avLst>
            <a:gd name="adj" fmla="val 113281"/>
          </a:avLst>
        </a:prstGeom>
        <a:solidFill>
          <a:srgbClr val="BBF896"/>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合計点</a:t>
          </a:r>
        </a:p>
      </xdr:txBody>
    </xdr:sp>
    <xdr:clientData/>
  </xdr:twoCellAnchor>
  <xdr:twoCellAnchor>
    <xdr:from>
      <xdr:col>8</xdr:col>
      <xdr:colOff>139700</xdr:colOff>
      <xdr:row>3</xdr:row>
      <xdr:rowOff>22225</xdr:rowOff>
    </xdr:from>
    <xdr:to>
      <xdr:col>10</xdr:col>
      <xdr:colOff>473156</xdr:colOff>
      <xdr:row>4</xdr:row>
      <xdr:rowOff>19118</xdr:rowOff>
    </xdr:to>
    <xdr:sp textlink="">
      <xdr:nvSpPr>
        <xdr:cNvPr id="3" name="AutoShape 7">
          <a:extLst>
            <a:ext uri="{FF2B5EF4-FFF2-40B4-BE49-F238E27FC236}">
              <a16:creationId xmlns:a16="http://schemas.microsoft.com/office/drawing/2014/main" id="{DA3758B5-F07A-4B5A-B961-CD01A24B28A6}"/>
            </a:ext>
          </a:extLst>
        </xdr:cNvPr>
        <xdr:cNvSpPr>
          <a:spLocks noChangeArrowheads="1"/>
        </xdr:cNvSpPr>
      </xdr:nvSpPr>
      <xdr:spPr bwMode="auto">
        <a:xfrm>
          <a:off x="3257550" y="739775"/>
          <a:ext cx="1451056" cy="390593"/>
        </a:xfrm>
        <a:prstGeom prst="homePlate">
          <a:avLst>
            <a:gd name="adj" fmla="val 130469"/>
          </a:avLst>
        </a:prstGeom>
        <a:solidFill>
          <a:srgbClr val="BBF896"/>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認定ランク</a:t>
          </a:r>
        </a:p>
      </xdr:txBody>
    </xdr:sp>
    <xdr:clientData/>
  </xdr:twoCellAnchor>
  <xdr:twoCellAnchor>
    <xdr:from>
      <xdr:col>19</xdr:col>
      <xdr:colOff>1073150</xdr:colOff>
      <xdr:row>12</xdr:row>
      <xdr:rowOff>124279</xdr:rowOff>
    </xdr:from>
    <xdr:to>
      <xdr:col>44</xdr:col>
      <xdr:colOff>273050</xdr:colOff>
      <xdr:row>20</xdr:row>
      <xdr:rowOff>114300</xdr:rowOff>
    </xdr:to>
    <xdr:sp textlink="">
      <xdr:nvSpPr>
        <xdr:cNvPr id="4" name="AutoShape 8">
          <a:extLst>
            <a:ext uri="{FF2B5EF4-FFF2-40B4-BE49-F238E27FC236}">
              <a16:creationId xmlns:a16="http://schemas.microsoft.com/office/drawing/2014/main" id="{E7CD5FC4-7788-4008-A707-777742D47255}"/>
            </a:ext>
          </a:extLst>
        </xdr:cNvPr>
        <xdr:cNvSpPr>
          <a:spLocks noChangeArrowheads="1"/>
        </xdr:cNvSpPr>
      </xdr:nvSpPr>
      <xdr:spPr bwMode="auto">
        <a:xfrm>
          <a:off x="9791700" y="3134179"/>
          <a:ext cx="11893550" cy="1793421"/>
        </a:xfrm>
        <a:prstGeom prst="foldedCorner">
          <a:avLst>
            <a:gd name="adj" fmla="val 0"/>
          </a:avLst>
        </a:prstGeom>
        <a:solidFill>
          <a:srgbClr val="FFFFFF"/>
        </a:solidFill>
        <a:ln w="19050">
          <a:solidFill>
            <a:srgbClr val="FFFF00"/>
          </a:solidFill>
          <a:round/>
          <a:headEnd/>
          <a:tailEnd/>
        </a:ln>
      </xdr:spPr>
      <xdr:txBody>
        <a:bodyPr vertOverflow="clip" wrap="square" lIns="36576" tIns="72000" rIns="0" bIns="18288" anchor="t" upright="1"/>
        <a:lstStyle/>
        <a:p>
          <a:pPr algn="l" rtl="0">
            <a:lnSpc>
              <a:spcPts val="1400"/>
            </a:lnSpc>
            <a:defRPr sz="1000"/>
          </a:pPr>
          <a:r>
            <a:rPr lang="ja-JP" altLang="en-US" sz="1400" b="1" i="0" u="none" strike="noStrike" baseline="0">
              <a:solidFill>
                <a:srgbClr val="000000"/>
              </a:solidFill>
              <a:latin typeface="HG丸ｺﾞｼｯｸM-PRO"/>
              <a:ea typeface="HG丸ｺﾞｼｯｸM-PRO"/>
            </a:rPr>
            <a:t>建ぺい率と基準緑化率</a:t>
          </a:r>
          <a:endParaRPr lang="en-US" altLang="ja-JP" sz="1400" b="1"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・「建ぺい率の最高限度」とは、基本的に各用途地域で定められている指定建ぺい率です。</a:t>
          </a:r>
        </a:p>
        <a:p>
          <a:pPr algn="l" rtl="0">
            <a:lnSpc>
              <a:spcPts val="1400"/>
            </a:lnSpc>
            <a:defRPr sz="1000"/>
          </a:pPr>
          <a:r>
            <a:rPr lang="ja-JP" altLang="en-US" sz="1400" b="0" i="0" u="none" strike="noStrike" baseline="0">
              <a:solidFill>
                <a:srgbClr val="000000"/>
              </a:solidFill>
              <a:latin typeface="HG丸ｺﾞｼｯｸM-PRO"/>
              <a:ea typeface="HG丸ｺﾞｼｯｸM-PRO"/>
            </a:rPr>
            <a:t>　ただし、角地緩和が適用される場合や防火地域の指定区域内で耐火建築物等を建築する場合、準防火地域の指定区域内で準耐火建築物等を</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　建築する場合で、建ぺい率の緩和が適用される場合は、緩和された後の建ぺい率が建ぺい率の最高限度となります。</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　（ウェブサイト「名古屋市都市計画情報提供サービス」で用途地域指定図を提供していますのでご利用ください）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・風致地区に該当する場合は「風致地区」を選択してください。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・緑化率の最低限度が定められている地区計画に該当する場合は、「地区計画」を選択し、当該地区計画の緑化率の最低限度を入力してください。</a:t>
          </a:r>
          <a:endParaRPr lang="en-US" altLang="ja-JP" sz="1400" b="0" i="0" u="none" strike="noStrike" baseline="0">
            <a:solidFill>
              <a:srgbClr val="000000"/>
            </a:solidFill>
            <a:latin typeface="HG丸ｺﾞｼｯｸM-PRO"/>
            <a:ea typeface="HG丸ｺﾞｼｯｸM-PRO"/>
          </a:endParaRPr>
        </a:p>
        <a:p>
          <a:pPr algn="l" rtl="0">
            <a:lnSpc>
              <a:spcPts val="1400"/>
            </a:lnSpc>
            <a:defRPr sz="1000"/>
          </a:pPr>
          <a:r>
            <a:rPr lang="ja-JP" altLang="en-US" sz="1400" b="0" i="0" u="none" strike="noStrike" baseline="0">
              <a:solidFill>
                <a:srgbClr val="000000"/>
              </a:solidFill>
              <a:latin typeface="HG丸ｺﾞｼｯｸM-PRO"/>
              <a:ea typeface="HG丸ｺﾞｼｯｸM-PRO"/>
            </a:rPr>
            <a:t>・敷地が基準緑化率の異なる区域にまたがる場合は、面積に応じて基準緑化率を加重平均した値（小数点第</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位以下を切り上げ）を直接入力</a:t>
          </a:r>
          <a:endParaRPr lang="en-US" altLang="ja-JP" sz="1400" b="0" i="0" u="none" strike="noStrike" baseline="0">
            <a:solidFill>
              <a:srgbClr val="000000"/>
            </a:solidFill>
            <a:latin typeface="HG丸ｺﾞｼｯｸM-PRO"/>
            <a:ea typeface="HG丸ｺﾞｼｯｸM-PRO"/>
          </a:endParaRPr>
        </a:p>
        <a:p>
          <a:pPr algn="l" rtl="0">
            <a:lnSpc>
              <a:spcPts val="1800"/>
            </a:lnSpc>
            <a:defRPr sz="1000"/>
          </a:pPr>
          <a:r>
            <a:rPr lang="ja-JP" altLang="en-US" sz="1400" b="0" i="0" u="none" strike="noStrike" baseline="0">
              <a:solidFill>
                <a:srgbClr val="000000"/>
              </a:solidFill>
              <a:latin typeface="HG丸ｺﾞｼｯｸM-PRO"/>
              <a:ea typeface="HG丸ｺﾞｼｯｸM-PRO"/>
            </a:rPr>
            <a:t>　して下さい。</a:t>
          </a:r>
        </a:p>
      </xdr:txBody>
    </xdr:sp>
    <xdr:clientData/>
  </xdr:twoCellAnchor>
  <xdr:twoCellAnchor>
    <xdr:from>
      <xdr:col>19</xdr:col>
      <xdr:colOff>1077912</xdr:colOff>
      <xdr:row>25</xdr:row>
      <xdr:rowOff>156029</xdr:rowOff>
    </xdr:from>
    <xdr:to>
      <xdr:col>44</xdr:col>
      <xdr:colOff>268288</xdr:colOff>
      <xdr:row>37</xdr:row>
      <xdr:rowOff>190500</xdr:rowOff>
    </xdr:to>
    <xdr:sp textlink="">
      <xdr:nvSpPr>
        <xdr:cNvPr id="5" name="AutoShape 9">
          <a:extLst>
            <a:ext uri="{FF2B5EF4-FFF2-40B4-BE49-F238E27FC236}">
              <a16:creationId xmlns:a16="http://schemas.microsoft.com/office/drawing/2014/main" id="{2095CEE3-D851-4E36-85D8-381A7AA2BDC2}"/>
            </a:ext>
          </a:extLst>
        </xdr:cNvPr>
        <xdr:cNvSpPr>
          <a:spLocks noChangeArrowheads="1"/>
        </xdr:cNvSpPr>
      </xdr:nvSpPr>
      <xdr:spPr bwMode="auto">
        <a:xfrm>
          <a:off x="9796462" y="5953579"/>
          <a:ext cx="11884026" cy="2155371"/>
        </a:xfrm>
        <a:prstGeom prst="foldedCorner">
          <a:avLst>
            <a:gd name="adj" fmla="val 149"/>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①緑化面積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・緑化面積の計算方法は、緑化地域制度における計算方法と同じです。</a:t>
          </a:r>
        </a:p>
        <a:p>
          <a:pPr algn="l" rtl="0">
            <a:lnSpc>
              <a:spcPts val="2200"/>
            </a:lnSpc>
            <a:defRPr sz="1000"/>
          </a:pPr>
          <a:r>
            <a:rPr lang="ja-JP" altLang="en-US" sz="1400" b="0" i="0" u="none" strike="noStrike" baseline="0">
              <a:solidFill>
                <a:srgbClr val="000000"/>
              </a:solidFill>
              <a:latin typeface="HG丸ｺﾞｼｯｸM-PRO"/>
              <a:ea typeface="HG丸ｺﾞｼｯｸM-PRO"/>
            </a:rPr>
            <a:t>・緑化地域制度における計算方法、緑化面積の算出に必要な「配置図」や「求積図」の作成方法については、</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名古屋市公式ウェブサイト</a:t>
          </a:r>
          <a:r>
            <a:rPr lang="en-US" altLang="ja-JP" sz="1400" b="0" i="0" u="none" strike="noStrike" baseline="0">
              <a:solidFill>
                <a:srgbClr val="0000FF"/>
              </a:solidFill>
              <a:latin typeface="HG丸ｺﾞｼｯｸM-PRO"/>
              <a:ea typeface="HG丸ｺﾞｼｯｸM-PRO"/>
            </a:rPr>
            <a:t>⇒</a:t>
          </a:r>
          <a:r>
            <a:rPr lang="ja-JP" altLang="en-US" sz="1400" b="0" i="0" u="none" strike="noStrike" baseline="0">
              <a:solidFill>
                <a:srgbClr val="0000FF"/>
              </a:solidFill>
              <a:latin typeface="HG丸ｺﾞｼｯｸM-PRO"/>
              <a:ea typeface="HG丸ｺﾞｼｯｸM-PRO"/>
            </a:rPr>
            <a:t>事業向け情報⇒道路・川・みどり</a:t>
          </a:r>
          <a:endParaRPr lang="en-US" altLang="ja-JP" sz="1400" b="0" i="0" u="none" strike="noStrike" baseline="0">
            <a:solidFill>
              <a:srgbClr val="0000FF"/>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⇒緑化地域、風致地区、特別緑地保全地区、みどりの補助金等⇒緑化地域制度について⇒緑化地域制度マニュアル</a:t>
          </a:r>
          <a:endParaRPr lang="en-US" altLang="ja-JP" sz="1400" b="0" i="0" u="none" strike="noStrike" baseline="0">
            <a:solidFill>
              <a:srgbClr val="0000FF"/>
            </a:solidFill>
            <a:latin typeface="HG丸ｺﾞｼｯｸM-PRO"/>
            <a:ea typeface="HG丸ｺﾞｼｯｸM-PRO"/>
          </a:endParaRPr>
        </a:p>
        <a:p>
          <a:pPr algn="l" rtl="0">
            <a:lnSpc>
              <a:spcPts val="2200"/>
            </a:lnSpc>
            <a:defRPr sz="1000"/>
          </a:pPr>
          <a:r>
            <a:rPr lang="ja-JP" altLang="en-US" sz="1400" b="0" i="0" u="none" strike="noStrike" baseline="0">
              <a:solidFill>
                <a:srgbClr val="0000FF"/>
              </a:solidFill>
              <a:latin typeface="HG丸ｺﾞｼｯｸM-PRO"/>
              <a:ea typeface="HG丸ｺﾞｼｯｸM-PRO"/>
            </a:rPr>
            <a:t>　　　　　　　</a:t>
          </a:r>
          <a:r>
            <a:rPr lang="en-US" altLang="ja-JP" sz="1400" b="0" i="0" u="none" strike="noStrike" baseline="0">
              <a:solidFill>
                <a:srgbClr val="0000FF"/>
              </a:solidFill>
              <a:latin typeface="HG丸ｺﾞｼｯｸM-PRO"/>
              <a:ea typeface="HG丸ｺﾞｼｯｸM-PRO"/>
            </a:rPr>
            <a:t>https://www.city.nagoya.jp/ryokuseidoboku/page/0000008169.html</a:t>
          </a:r>
        </a:p>
        <a:p>
          <a:pPr algn="l" rtl="0">
            <a:lnSpc>
              <a:spcPts val="2200"/>
            </a:lnSpc>
            <a:defRPr sz="1000"/>
          </a:pPr>
          <a:r>
            <a:rPr lang="ja-JP" altLang="en-US" sz="1400" b="0" i="0" u="none" strike="noStrike" baseline="0">
              <a:solidFill>
                <a:srgbClr val="000000"/>
              </a:solidFill>
              <a:latin typeface="HG丸ｺﾞｼｯｸM-PRO"/>
              <a:ea typeface="HG丸ｺﾞｼｯｸM-PRO"/>
            </a:rPr>
            <a:t>　　　を参考にして下さい。</a:t>
          </a:r>
          <a:endParaRPr lang="ja-JP" altLang="en-US" sz="1400" b="0" i="0" u="none" strike="noStrike" baseline="0">
            <a:solidFill>
              <a:srgbClr val="0000FF"/>
            </a:solidFill>
            <a:latin typeface="HG丸ｺﾞｼｯｸM-PRO"/>
            <a:ea typeface="HG丸ｺﾞｼｯｸM-PRO"/>
          </a:endParaRPr>
        </a:p>
      </xdr:txBody>
    </xdr:sp>
    <xdr:clientData/>
  </xdr:twoCellAnchor>
  <xdr:twoCellAnchor>
    <xdr:from>
      <xdr:col>18</xdr:col>
      <xdr:colOff>79375</xdr:colOff>
      <xdr:row>6</xdr:row>
      <xdr:rowOff>149896</xdr:rowOff>
    </xdr:from>
    <xdr:to>
      <xdr:col>19</xdr:col>
      <xdr:colOff>949325</xdr:colOff>
      <xdr:row>8</xdr:row>
      <xdr:rowOff>177880</xdr:rowOff>
    </xdr:to>
    <xdr:sp textlink="">
      <xdr:nvSpPr>
        <xdr:cNvPr id="6" name="AutoShape 15">
          <a:extLst>
            <a:ext uri="{FF2B5EF4-FFF2-40B4-BE49-F238E27FC236}">
              <a16:creationId xmlns:a16="http://schemas.microsoft.com/office/drawing/2014/main" id="{D0F38542-6B5A-4544-9315-2E971FF24C89}"/>
            </a:ext>
          </a:extLst>
        </xdr:cNvPr>
        <xdr:cNvSpPr>
          <a:spLocks noChangeArrowheads="1"/>
        </xdr:cNvSpPr>
      </xdr:nvSpPr>
      <xdr:spPr bwMode="auto">
        <a:xfrm>
          <a:off x="8613775" y="1832646"/>
          <a:ext cx="1054100" cy="396284"/>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00"/>
        </a:solidFill>
        <a:ln w="9525">
          <a:solidFill>
            <a:srgbClr val="000000"/>
          </a:solidFill>
          <a:miter lim="800000"/>
          <a:headEnd/>
          <a:tailEnd/>
        </a:ln>
      </xdr:spPr>
    </xdr:sp>
    <xdr:clientData/>
  </xdr:twoCellAnchor>
  <xdr:twoCellAnchor>
    <xdr:from>
      <xdr:col>18</xdr:col>
      <xdr:colOff>57150</xdr:colOff>
      <xdr:row>26</xdr:row>
      <xdr:rowOff>184150</xdr:rowOff>
    </xdr:from>
    <xdr:to>
      <xdr:col>19</xdr:col>
      <xdr:colOff>971550</xdr:colOff>
      <xdr:row>27</xdr:row>
      <xdr:rowOff>330200</xdr:rowOff>
    </xdr:to>
    <xdr:sp textlink="">
      <xdr:nvSpPr>
        <xdr:cNvPr id="7" name="AutoShape 17">
          <a:extLst>
            <a:ext uri="{FF2B5EF4-FFF2-40B4-BE49-F238E27FC236}">
              <a16:creationId xmlns:a16="http://schemas.microsoft.com/office/drawing/2014/main" id="{ECD3F391-AAB8-4768-B88F-13EBF057A4BE}"/>
            </a:ext>
          </a:extLst>
        </xdr:cNvPr>
        <xdr:cNvSpPr>
          <a:spLocks noChangeArrowheads="1"/>
        </xdr:cNvSpPr>
      </xdr:nvSpPr>
      <xdr:spPr bwMode="auto">
        <a:xfrm>
          <a:off x="8591550" y="619125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1098550</xdr:colOff>
      <xdr:row>4</xdr:row>
      <xdr:rowOff>38554</xdr:rowOff>
    </xdr:from>
    <xdr:to>
      <xdr:col>44</xdr:col>
      <xdr:colOff>247650</xdr:colOff>
      <xdr:row>11</xdr:row>
      <xdr:rowOff>0</xdr:rowOff>
    </xdr:to>
    <xdr:sp textlink="">
      <xdr:nvSpPr>
        <xdr:cNvPr id="8" name="AutoShape 23">
          <a:extLst>
            <a:ext uri="{FF2B5EF4-FFF2-40B4-BE49-F238E27FC236}">
              <a16:creationId xmlns:a16="http://schemas.microsoft.com/office/drawing/2014/main" id="{C71C5299-0E29-404E-8677-0DE83A654DAC}"/>
            </a:ext>
          </a:extLst>
        </xdr:cNvPr>
        <xdr:cNvSpPr>
          <a:spLocks noChangeArrowheads="1"/>
        </xdr:cNvSpPr>
      </xdr:nvSpPr>
      <xdr:spPr bwMode="auto">
        <a:xfrm>
          <a:off x="9817100" y="1149804"/>
          <a:ext cx="11842750" cy="1682296"/>
        </a:xfrm>
        <a:prstGeom prst="foldedCorner">
          <a:avLst>
            <a:gd name="adj" fmla="val 0"/>
          </a:avLst>
        </a:prstGeom>
        <a:solidFill>
          <a:srgbClr val="FFFFFF"/>
        </a:solidFill>
        <a:ln w="19050">
          <a:solidFill>
            <a:srgbClr val="FFFF00"/>
          </a:solidFill>
          <a:round/>
          <a:headEnd/>
          <a:tailEnd/>
        </a:ln>
      </xdr:spPr>
      <xdr:txBody>
        <a:bodyPr vertOverflow="clip" wrap="square" lIns="36576" tIns="72000" rIns="0" bIns="0" anchor="t" upright="1"/>
        <a:lstStyle/>
        <a:p>
          <a:pPr algn="l" rtl="0">
            <a:lnSpc>
              <a:spcPts val="1500"/>
            </a:lnSpc>
            <a:defRPr sz="1000"/>
          </a:pPr>
          <a:r>
            <a:rPr lang="ja-JP" altLang="en-US" sz="1400" b="1" i="0" u="none" strike="noStrike" baseline="0">
              <a:solidFill>
                <a:srgbClr val="000000"/>
              </a:solidFill>
              <a:latin typeface="HG丸ｺﾞｼｯｸM-PRO"/>
              <a:ea typeface="HG丸ｺﾞｼｯｸM-PRO"/>
            </a:rPr>
            <a:t>敷地面積</a:t>
          </a:r>
          <a:endParaRPr lang="en-US" altLang="ja-JP" sz="1400" b="1" i="0" u="none" strike="noStrike" baseline="0">
            <a:solidFill>
              <a:srgbClr val="000000"/>
            </a:solidFill>
            <a:latin typeface="HG丸ｺﾞｼｯｸM-PRO"/>
            <a:ea typeface="HG丸ｺﾞｼｯｸM-PRO"/>
          </a:endParaRPr>
        </a:p>
        <a:p>
          <a:pPr algn="l" rtl="0">
            <a:lnSpc>
              <a:spcPts val="1500"/>
            </a:lnSpc>
            <a:defRPr sz="1000"/>
          </a:pPr>
          <a:r>
            <a:rPr lang="en-US" altLang="ja-JP" sz="1400" b="0" i="0" u="none" strike="noStrike" baseline="0">
              <a:solidFill>
                <a:srgbClr val="000000"/>
              </a:solidFill>
              <a:latin typeface="HG丸ｺﾞｼｯｸM-PRO"/>
              <a:ea typeface="HG丸ｺﾞｼｯｸM-PRO"/>
            </a:rPr>
            <a:t>【①</a:t>
          </a:r>
          <a:r>
            <a:rPr lang="ja-JP" altLang="en-US" sz="1400" b="0" i="0" u="none" strike="noStrike" baseline="0">
              <a:solidFill>
                <a:srgbClr val="000000"/>
              </a:solidFill>
              <a:latin typeface="HG丸ｺﾞｼｯｸM-PRO"/>
              <a:ea typeface="HG丸ｺﾞｼｯｸM-PRO"/>
            </a:rPr>
            <a:t>評価の対象である緑化施設が、建築行為に伴って整備される場合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400" b="0" i="0" u="none" strike="noStrike" baseline="0">
              <a:solidFill>
                <a:srgbClr val="000000"/>
              </a:solidFill>
              <a:latin typeface="HG丸ｺﾞｼｯｸM-PRO"/>
              <a:ea typeface="HG丸ｺﾞｼｯｸM-PRO"/>
            </a:rPr>
            <a:t>　⇒建築確認申請の敷地面積を入力して下さい。</a:t>
          </a:r>
        </a:p>
        <a:p>
          <a:pPr algn="l" rtl="0">
            <a:lnSpc>
              <a:spcPts val="1500"/>
            </a:lnSpc>
            <a:defRPr sz="1000"/>
          </a:pPr>
          <a:r>
            <a:rPr lang="en-US" altLang="ja-JP" sz="1400" b="0" i="0" u="none" strike="noStrike" baseline="0">
              <a:solidFill>
                <a:srgbClr val="000000"/>
              </a:solidFill>
              <a:latin typeface="HG丸ｺﾞｼｯｸM-PRO"/>
              <a:ea typeface="HG丸ｺﾞｼｯｸM-PRO"/>
            </a:rPr>
            <a:t>【②</a:t>
          </a:r>
          <a:r>
            <a:rPr lang="ja-JP" altLang="en-US" sz="1400" b="0" i="0" u="none" strike="noStrike" baseline="0">
              <a:solidFill>
                <a:srgbClr val="000000"/>
              </a:solidFill>
              <a:latin typeface="HG丸ｺﾞｼｯｸM-PRO"/>
              <a:ea typeface="HG丸ｺﾞｼｯｸM-PRO"/>
            </a:rPr>
            <a:t>評価の対象である緑化施設が、建築行為を伴なわずに単独で整備される場合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en-US" altLang="ja-JP" sz="1400" b="0" i="0" u="none" strike="noStrike" baseline="0">
              <a:solidFill>
                <a:srgbClr val="000000"/>
              </a:solidFill>
              <a:latin typeface="HG丸ｺﾞｼｯｸM-PRO"/>
              <a:ea typeface="HG丸ｺﾞｼｯｸM-PRO"/>
            </a:rPr>
            <a:t>【③</a:t>
          </a:r>
          <a:r>
            <a:rPr lang="ja-JP" altLang="en-US" sz="1400" b="0" i="0" u="none" strike="noStrike" baseline="0">
              <a:solidFill>
                <a:srgbClr val="000000"/>
              </a:solidFill>
              <a:latin typeface="HG丸ｺﾞｼｯｸM-PRO"/>
              <a:ea typeface="HG丸ｺﾞｼｯｸM-PRO"/>
            </a:rPr>
            <a:t>評価の対象である緑化施設が既に整備されている場合</a:t>
          </a:r>
          <a:r>
            <a:rPr lang="en-US" altLang="ja-JP"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400" b="0" i="0" u="none" strike="noStrike" baseline="0">
              <a:solidFill>
                <a:srgbClr val="000000"/>
              </a:solidFill>
              <a:latin typeface="HG丸ｺﾞｼｯｸM-PRO"/>
              <a:ea typeface="HG丸ｺﾞｼｯｸM-PRO"/>
            </a:rPr>
            <a:t>　⇒以前申請した建築確認申請の敷地面積がわかる場合はその数字を入力して下さい。</a:t>
          </a:r>
        </a:p>
        <a:p>
          <a:pPr algn="l" rtl="0">
            <a:lnSpc>
              <a:spcPts val="1900"/>
            </a:lnSpc>
            <a:defRPr sz="1000"/>
          </a:pPr>
          <a:r>
            <a:rPr lang="ja-JP" altLang="en-US" sz="1400" b="0" i="0" u="none" strike="noStrike" baseline="0">
              <a:solidFill>
                <a:srgbClr val="000000"/>
              </a:solidFill>
              <a:latin typeface="HG丸ｺﾞｼｯｸM-PRO"/>
              <a:ea typeface="HG丸ｺﾞｼｯｸM-PRO"/>
            </a:rPr>
            <a:t>　⇒建築確認申請の敷地面積が不明な場合、もしくは敷地に建築物がない場合は、機能上一体である敷地面積（小数点第３位以下切り捨て）</a:t>
          </a:r>
          <a:endParaRPr lang="en-US" altLang="ja-JP" sz="1400" b="0" i="0" u="none" strike="noStrike" baseline="0">
            <a:solidFill>
              <a:srgbClr val="000000"/>
            </a:solidFill>
            <a:latin typeface="HG丸ｺﾞｼｯｸM-PRO"/>
            <a:ea typeface="HG丸ｺﾞｼｯｸM-PRO"/>
          </a:endParaRPr>
        </a:p>
        <a:p>
          <a:pPr algn="l" rtl="0">
            <a:lnSpc>
              <a:spcPts val="1800"/>
            </a:lnSpc>
            <a:defRPr sz="1000"/>
          </a:pPr>
          <a:r>
            <a:rPr lang="ja-JP" altLang="en-US" sz="1400" b="0" i="0" u="none" strike="noStrike" baseline="0">
              <a:solidFill>
                <a:srgbClr val="000000"/>
              </a:solidFill>
              <a:latin typeface="HG丸ｺﾞｼｯｸM-PRO"/>
              <a:ea typeface="HG丸ｺﾞｼｯｸM-PRO"/>
            </a:rPr>
            <a:t>　　を入力して下さい。その場合は敷地の大きさや形状のわかる図面（手書きのものでも可）を添付して下さい。</a:t>
          </a:r>
        </a:p>
      </xdr:txBody>
    </xdr:sp>
    <xdr:clientData/>
  </xdr:twoCellAnchor>
  <xdr:twoCellAnchor>
    <xdr:from>
      <xdr:col>9</xdr:col>
      <xdr:colOff>387350</xdr:colOff>
      <xdr:row>52</xdr:row>
      <xdr:rowOff>190500</xdr:rowOff>
    </xdr:from>
    <xdr:to>
      <xdr:col>10</xdr:col>
      <xdr:colOff>95250</xdr:colOff>
      <xdr:row>52</xdr:row>
      <xdr:rowOff>311150</xdr:rowOff>
    </xdr:to>
    <xdr:sp textlink="">
      <xdr:nvSpPr>
        <xdr:cNvPr id="9" name="矢印: 右 8">
          <a:extLst>
            <a:ext uri="{FF2B5EF4-FFF2-40B4-BE49-F238E27FC236}">
              <a16:creationId xmlns:a16="http://schemas.microsoft.com/office/drawing/2014/main" id="{6B8E7269-E1C6-4EED-B48E-66A073CE269A}"/>
            </a:ext>
          </a:extLst>
        </xdr:cNvPr>
        <xdr:cNvSpPr/>
      </xdr:nvSpPr>
      <xdr:spPr>
        <a:xfrm>
          <a:off x="4064000" y="11283950"/>
          <a:ext cx="266700" cy="120650"/>
        </a:xfrm>
        <a:prstGeom prst="rightArrow">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19</xdr:col>
      <xdr:colOff>1077912</xdr:colOff>
      <xdr:row>48</xdr:row>
      <xdr:rowOff>16329</xdr:rowOff>
    </xdr:from>
    <xdr:to>
      <xdr:col>44</xdr:col>
      <xdr:colOff>268288</xdr:colOff>
      <xdr:row>55</xdr:row>
      <xdr:rowOff>88900</xdr:rowOff>
    </xdr:to>
    <xdr:sp textlink="">
      <xdr:nvSpPr>
        <xdr:cNvPr id="10" name="AutoShape 9">
          <a:extLst>
            <a:ext uri="{FF2B5EF4-FFF2-40B4-BE49-F238E27FC236}">
              <a16:creationId xmlns:a16="http://schemas.microsoft.com/office/drawing/2014/main" id="{B57B0CF4-A4C8-4644-BC3E-DBF7054F4EBE}"/>
            </a:ext>
          </a:extLst>
        </xdr:cNvPr>
        <xdr:cNvSpPr>
          <a:spLocks noChangeArrowheads="1"/>
        </xdr:cNvSpPr>
      </xdr:nvSpPr>
      <xdr:spPr bwMode="auto">
        <a:xfrm>
          <a:off x="9796462" y="9776279"/>
          <a:ext cx="11884026" cy="2256971"/>
        </a:xfrm>
        <a:prstGeom prst="foldedCorner">
          <a:avLst>
            <a:gd name="adj" fmla="val 849"/>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②樹木植栽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・新植・既存を問わず敷地内の樹木すべてを計上できます。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・樹木の高さは申請時の高さ（計画認定の場合は完了時の高さ）で判断します。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・タケ、ササ類は低木扱いとします。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・ヤシ、ドラセナなどの特殊樹は幹高を「高さ（樹高）」とします。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・「将来高木になることが見込める中木」は、当該樹木の幹芯の位置を中心に半径</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ｍ以内に競合する樹木や建築物や塀、その他工作物が無く、</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将来樹高</a:t>
          </a:r>
          <a:r>
            <a:rPr lang="en-US" altLang="ja-JP" sz="1400" b="0" i="0" u="none" strike="noStrike" baseline="0">
              <a:solidFill>
                <a:srgbClr val="000000"/>
              </a:solidFill>
              <a:latin typeface="HG丸ｺﾞｼｯｸM-PRO"/>
              <a:ea typeface="HG丸ｺﾞｼｯｸM-PRO"/>
            </a:rPr>
            <a:t>4</a:t>
          </a:r>
          <a:r>
            <a:rPr lang="ja-JP" altLang="en-US" sz="1400" b="0" i="0" u="none" strike="noStrike" baseline="0">
              <a:solidFill>
                <a:srgbClr val="000000"/>
              </a:solidFill>
              <a:latin typeface="HG丸ｺﾞｼｯｸM-PRO"/>
              <a:ea typeface="HG丸ｺﾞｼｯｸM-PRO"/>
            </a:rPr>
            <a:t>ｍ以上に成長することが見込める樹種が対象です。当該樹木がわかるように平面図に表記してください。</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49</xdr:row>
      <xdr:rowOff>95250</xdr:rowOff>
    </xdr:from>
    <xdr:to>
      <xdr:col>19</xdr:col>
      <xdr:colOff>971550</xdr:colOff>
      <xdr:row>50</xdr:row>
      <xdr:rowOff>50800</xdr:rowOff>
    </xdr:to>
    <xdr:sp textlink="">
      <xdr:nvSpPr>
        <xdr:cNvPr id="11" name="AutoShape 17">
          <a:extLst>
            <a:ext uri="{FF2B5EF4-FFF2-40B4-BE49-F238E27FC236}">
              <a16:creationId xmlns:a16="http://schemas.microsoft.com/office/drawing/2014/main" id="{E7A6F290-2B3F-454E-AC84-DFC85F9CB97D}"/>
            </a:ext>
          </a:extLst>
        </xdr:cNvPr>
        <xdr:cNvSpPr>
          <a:spLocks noChangeArrowheads="1"/>
        </xdr:cNvSpPr>
      </xdr:nvSpPr>
      <xdr:spPr bwMode="auto">
        <a:xfrm>
          <a:off x="8591550" y="1004570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65</xdr:row>
      <xdr:rowOff>206829</xdr:rowOff>
    </xdr:from>
    <xdr:to>
      <xdr:col>44</xdr:col>
      <xdr:colOff>273050</xdr:colOff>
      <xdr:row>90</xdr:row>
      <xdr:rowOff>177800</xdr:rowOff>
    </xdr:to>
    <xdr:sp textlink="">
      <xdr:nvSpPr>
        <xdr:cNvPr id="12" name="AutoShape 9">
          <a:extLst>
            <a:ext uri="{FF2B5EF4-FFF2-40B4-BE49-F238E27FC236}">
              <a16:creationId xmlns:a16="http://schemas.microsoft.com/office/drawing/2014/main" id="{C95244C6-97A7-441A-BC17-FD53251FBD4B}"/>
            </a:ext>
          </a:extLst>
        </xdr:cNvPr>
        <xdr:cNvSpPr>
          <a:spLocks noChangeArrowheads="1"/>
        </xdr:cNvSpPr>
      </xdr:nvSpPr>
      <xdr:spPr bwMode="auto">
        <a:xfrm>
          <a:off x="9791700" y="13256079"/>
          <a:ext cx="11893550" cy="4250871"/>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③接道緑化</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・「敷地の接道延長」とは、敷地が道路に接する延長をいいます。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・「接道緑化延長」とは、敷地の接道面から</a:t>
          </a:r>
          <a:r>
            <a:rPr lang="en-US" altLang="ja-JP" sz="1400" b="0" i="0" u="none" strike="noStrike" baseline="0">
              <a:solidFill>
                <a:srgbClr val="000000"/>
              </a:solidFill>
              <a:latin typeface="HG丸ｺﾞｼｯｸM-PRO"/>
              <a:ea typeface="HG丸ｺﾞｼｯｸM-PRO"/>
            </a:rPr>
            <a:t>7m</a:t>
          </a:r>
          <a:r>
            <a:rPr lang="ja-JP" altLang="en-US" sz="1400" b="0" i="0" u="none" strike="noStrike" baseline="0">
              <a:solidFill>
                <a:srgbClr val="000000"/>
              </a:solidFill>
              <a:latin typeface="HG丸ｺﾞｼｯｸM-PRO"/>
              <a:ea typeface="HG丸ｺﾞｼｯｸM-PRO"/>
            </a:rPr>
            <a:t>以内の範囲に整備された道路から見える緑化（＊）の延長の合計（重複部および緑化面積として</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計上できない部分は除く）です。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（＊）「道路から２ｍ以内の範囲は樹高</a:t>
          </a:r>
          <a:r>
            <a:rPr lang="en-US" altLang="ja-JP" sz="1400" b="0" i="0" u="none" strike="noStrike" baseline="0">
              <a:solidFill>
                <a:srgbClr val="000000"/>
              </a:solidFill>
              <a:latin typeface="HG丸ｺﾞｼｯｸM-PRO"/>
              <a:ea typeface="HG丸ｺﾞｼｯｸM-PRO"/>
            </a:rPr>
            <a:t>15㎝</a:t>
          </a:r>
          <a:r>
            <a:rPr lang="ja-JP" altLang="en-US" sz="1400" b="0" i="0" u="none" strike="noStrike" baseline="0">
              <a:solidFill>
                <a:srgbClr val="000000"/>
              </a:solidFill>
              <a:latin typeface="HG丸ｺﾞｼｯｸM-PRO"/>
              <a:ea typeface="HG丸ｺﾞｼｯｸM-PRO"/>
            </a:rPr>
            <a:t>以上」「道路から２～７ｍの範囲は樹高１ｍ以上」で、樹木の葉と葉が触れ合う程度の密度で</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列に植えられた樹木</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列植</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のうち道路から見えるもの（塀などで隠れる場合は、上部が</a:t>
          </a:r>
          <a:r>
            <a:rPr lang="en-US" altLang="ja-JP" sz="1400" b="0" i="0" u="none" strike="noStrike" baseline="0">
              <a:solidFill>
                <a:srgbClr val="000000"/>
              </a:solidFill>
              <a:latin typeface="HG丸ｺﾞｼｯｸM-PRO"/>
              <a:ea typeface="HG丸ｺﾞｼｯｸM-PRO"/>
            </a:rPr>
            <a:t>50㎝</a:t>
          </a:r>
          <a:r>
            <a:rPr lang="ja-JP" altLang="en-US" sz="1400" b="0" i="0" u="none" strike="noStrike" baseline="0">
              <a:solidFill>
                <a:srgbClr val="000000"/>
              </a:solidFill>
              <a:latin typeface="HG丸ｺﾞｼｯｸM-PRO"/>
              <a:ea typeface="HG丸ｺﾞｼｯｸM-PRO"/>
            </a:rPr>
            <a:t>以上見えていれば計上可）に限ります。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芝・地被植物および列植ではない低木は該当しません。</a:t>
          </a:r>
        </a:p>
        <a:p>
          <a:pPr algn="l" rtl="0">
            <a:lnSpc>
              <a:spcPts val="2200"/>
            </a:lnSpc>
            <a:defRPr sz="1000"/>
          </a:pPr>
          <a:r>
            <a:rPr lang="ja-JP" altLang="en-US" sz="1400" b="0" i="0" u="none" strike="noStrike" baseline="0">
              <a:solidFill>
                <a:srgbClr val="000000"/>
              </a:solidFill>
              <a:latin typeface="HG丸ｺﾞｼｯｸM-PRO"/>
              <a:ea typeface="HG丸ｺﾞｼｯｸM-PRO"/>
            </a:rPr>
            <a:t>　　　　高木･中高木については、樹木を植えた位置を長さの中心として、高木は</a:t>
          </a:r>
          <a:r>
            <a:rPr lang="en-US" altLang="ja-JP" sz="1400" b="0" i="0" u="none" strike="noStrike" baseline="0">
              <a:solidFill>
                <a:srgbClr val="000000"/>
              </a:solidFill>
              <a:latin typeface="HG丸ｺﾞｼｯｸM-PRO"/>
              <a:ea typeface="HG丸ｺﾞｼｯｸM-PRO"/>
            </a:rPr>
            <a:t>2.1</a:t>
          </a:r>
          <a:r>
            <a:rPr lang="ja-JP" altLang="en-US" sz="1400" b="0" i="0" u="none" strike="noStrike" baseline="0">
              <a:solidFill>
                <a:srgbClr val="000000"/>
              </a:solidFill>
              <a:latin typeface="HG丸ｺﾞｼｯｸM-PRO"/>
              <a:ea typeface="HG丸ｺﾞｼｯｸM-PRO"/>
            </a:rPr>
            <a:t>ｍ、中高木は</a:t>
          </a:r>
          <a:r>
            <a:rPr lang="en-US" altLang="ja-JP" sz="1400" b="0" i="0" u="none" strike="noStrike" baseline="0">
              <a:solidFill>
                <a:srgbClr val="000000"/>
              </a:solidFill>
              <a:latin typeface="HG丸ｺﾞｼｯｸM-PRO"/>
              <a:ea typeface="HG丸ｺﾞｼｯｸM-PRO"/>
            </a:rPr>
            <a:t>1.6</a:t>
          </a:r>
          <a:r>
            <a:rPr lang="ja-JP" altLang="en-US" sz="1400" b="0" i="0" u="none" strike="noStrike" baseline="0">
              <a:solidFill>
                <a:srgbClr val="000000"/>
              </a:solidFill>
              <a:latin typeface="HG丸ｺﾞｼｯｸM-PRO"/>
              <a:ea typeface="HG丸ｺﾞｼｯｸM-PRO"/>
            </a:rPr>
            <a:t>ｍを接道緑化延長として計上できます。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奥行き方向へ緑化した場合は、その長さの半分を接道緑化延長に加えることができます。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つる植物などを建築物や工作物の壁面に緑化した場合も、その延長を接道緑化延長に加えることができます。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・緑化面積の算出のために作成する「配置図」や「求積図」に、接道面から</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ｍおよび</a:t>
          </a:r>
          <a:r>
            <a:rPr lang="en-US" altLang="ja-JP" sz="1400" b="0" i="0" u="none" strike="noStrike" baseline="0">
              <a:solidFill>
                <a:srgbClr val="000000"/>
              </a:solidFill>
              <a:latin typeface="HG丸ｺﾞｼｯｸM-PRO"/>
              <a:ea typeface="HG丸ｺﾞｼｯｸM-PRO"/>
            </a:rPr>
            <a:t>7m</a:t>
          </a:r>
          <a:r>
            <a:rPr lang="ja-JP" altLang="en-US" sz="1400" b="0" i="0" u="none" strike="noStrike" baseline="0">
              <a:solidFill>
                <a:srgbClr val="000000"/>
              </a:solidFill>
              <a:latin typeface="HG丸ｺﾞｼｯｸM-PRO"/>
              <a:ea typeface="HG丸ｺﾞｼｯｸM-PRO"/>
            </a:rPr>
            <a:t>のところにラインを引き、「接道緑化延長」を算出して</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下さい。</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77</xdr:row>
      <xdr:rowOff>31750</xdr:rowOff>
    </xdr:from>
    <xdr:to>
      <xdr:col>19</xdr:col>
      <xdr:colOff>971550</xdr:colOff>
      <xdr:row>77</xdr:row>
      <xdr:rowOff>368300</xdr:rowOff>
    </xdr:to>
    <xdr:sp textlink="">
      <xdr:nvSpPr>
        <xdr:cNvPr id="13" name="AutoShape 17">
          <a:extLst>
            <a:ext uri="{FF2B5EF4-FFF2-40B4-BE49-F238E27FC236}">
              <a16:creationId xmlns:a16="http://schemas.microsoft.com/office/drawing/2014/main" id="{07CCAF45-D7D9-4131-9197-18E99E46420F}"/>
            </a:ext>
          </a:extLst>
        </xdr:cNvPr>
        <xdr:cNvSpPr>
          <a:spLocks noChangeArrowheads="1"/>
        </xdr:cNvSpPr>
      </xdr:nvSpPr>
      <xdr:spPr bwMode="auto">
        <a:xfrm>
          <a:off x="8591550" y="1518285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92</xdr:row>
      <xdr:rowOff>12701</xdr:rowOff>
    </xdr:from>
    <xdr:to>
      <xdr:col>44</xdr:col>
      <xdr:colOff>273050</xdr:colOff>
      <xdr:row>95</xdr:row>
      <xdr:rowOff>12700</xdr:rowOff>
    </xdr:to>
    <xdr:sp textlink="">
      <xdr:nvSpPr>
        <xdr:cNvPr id="14" name="AutoShape 9">
          <a:extLst>
            <a:ext uri="{FF2B5EF4-FFF2-40B4-BE49-F238E27FC236}">
              <a16:creationId xmlns:a16="http://schemas.microsoft.com/office/drawing/2014/main" id="{A50C2B87-ED91-4524-AE26-3C3F59B4B9AA}"/>
            </a:ext>
          </a:extLst>
        </xdr:cNvPr>
        <xdr:cNvSpPr>
          <a:spLocks noChangeArrowheads="1"/>
        </xdr:cNvSpPr>
      </xdr:nvSpPr>
      <xdr:spPr bwMode="auto">
        <a:xfrm>
          <a:off x="9791700" y="17773651"/>
          <a:ext cx="11893550" cy="781049"/>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④季節の草花の植栽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・季節に応じて草花の植え替えをする花壇・大型コンテナなどが計上できます。</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92</xdr:row>
      <xdr:rowOff>40821</xdr:rowOff>
    </xdr:from>
    <xdr:to>
      <xdr:col>19</xdr:col>
      <xdr:colOff>971550</xdr:colOff>
      <xdr:row>93</xdr:row>
      <xdr:rowOff>161471</xdr:rowOff>
    </xdr:to>
    <xdr:sp textlink="">
      <xdr:nvSpPr>
        <xdr:cNvPr id="15" name="AutoShape 17">
          <a:extLst>
            <a:ext uri="{FF2B5EF4-FFF2-40B4-BE49-F238E27FC236}">
              <a16:creationId xmlns:a16="http://schemas.microsoft.com/office/drawing/2014/main" id="{AA679212-EA03-4B5F-BD2E-581D41D5AEBD}"/>
            </a:ext>
          </a:extLst>
        </xdr:cNvPr>
        <xdr:cNvSpPr>
          <a:spLocks noChangeArrowheads="1"/>
        </xdr:cNvSpPr>
      </xdr:nvSpPr>
      <xdr:spPr bwMode="auto">
        <a:xfrm>
          <a:off x="8591550" y="17801771"/>
          <a:ext cx="1098550" cy="3302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98</xdr:row>
      <xdr:rowOff>139700</xdr:rowOff>
    </xdr:from>
    <xdr:to>
      <xdr:col>44</xdr:col>
      <xdr:colOff>273050</xdr:colOff>
      <xdr:row>108</xdr:row>
      <xdr:rowOff>139700</xdr:rowOff>
    </xdr:to>
    <xdr:sp textlink="">
      <xdr:nvSpPr>
        <xdr:cNvPr id="16" name="AutoShape 9">
          <a:extLst>
            <a:ext uri="{FF2B5EF4-FFF2-40B4-BE49-F238E27FC236}">
              <a16:creationId xmlns:a16="http://schemas.microsoft.com/office/drawing/2014/main" id="{CFA6E5D0-2DFD-4F23-9268-71AC3B9124C4}"/>
            </a:ext>
          </a:extLst>
        </xdr:cNvPr>
        <xdr:cNvSpPr>
          <a:spLocks noChangeArrowheads="1"/>
        </xdr:cNvSpPr>
      </xdr:nvSpPr>
      <xdr:spPr bwMode="auto">
        <a:xfrm>
          <a:off x="9791700" y="19075400"/>
          <a:ext cx="11893550" cy="18796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⑤公開性のある緑化面積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・「道路から容易に眺望できる」または「不特定の人が立ち入って見ることができる」緑地部分を計上できます。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次の例の場合も条件を満たせば計上ができます。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例）・前面にフェンス等の工作物がある。→　全体の</a:t>
          </a:r>
          <a:r>
            <a:rPr lang="en-US" altLang="ja-JP" sz="1400" b="0" i="0" u="none" strike="noStrike" baseline="0">
              <a:solidFill>
                <a:srgbClr val="000000"/>
              </a:solidFill>
              <a:latin typeface="HG丸ｺﾞｼｯｸM-PRO"/>
              <a:ea typeface="HG丸ｺﾞｼｯｸM-PRO"/>
            </a:rPr>
            <a:t>1</a:t>
          </a:r>
          <a:r>
            <a:rPr lang="ja-JP" altLang="en-US" sz="1400" b="0" i="0" u="none" strike="noStrike" baseline="0">
              <a:solidFill>
                <a:srgbClr val="000000"/>
              </a:solidFill>
              <a:latin typeface="HG丸ｺﾞｼｯｸM-PRO"/>
              <a:ea typeface="HG丸ｺﾞｼｯｸM-PRO"/>
            </a:rPr>
            <a:t>／</a:t>
          </a:r>
          <a:r>
            <a:rPr lang="en-US" altLang="ja-JP" sz="1400" b="0" i="0" u="none" strike="noStrike" baseline="0">
              <a:solidFill>
                <a:srgbClr val="000000"/>
              </a:solidFill>
              <a:latin typeface="HG丸ｺﾞｼｯｸM-PRO"/>
              <a:ea typeface="HG丸ｺﾞｼｯｸM-PRO"/>
            </a:rPr>
            <a:t>2</a:t>
          </a:r>
          <a:r>
            <a:rPr lang="ja-JP" altLang="en-US" sz="1400" b="0" i="0" u="none" strike="noStrike" baseline="0">
              <a:solidFill>
                <a:srgbClr val="000000"/>
              </a:solidFill>
              <a:latin typeface="HG丸ｺﾞｼｯｸM-PRO"/>
              <a:ea typeface="HG丸ｺﾞｼｯｸM-PRO"/>
            </a:rPr>
            <a:t>以上が視認できる部分は計上できます。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・商業施設等で夜間や休日が閉鎖される。→　週の</a:t>
          </a:r>
          <a:r>
            <a:rPr lang="en-US" altLang="ja-JP" sz="1400" b="0" i="0" u="none" strike="noStrike" baseline="0">
              <a:solidFill>
                <a:srgbClr val="000000"/>
              </a:solidFill>
              <a:latin typeface="HG丸ｺﾞｼｯｸM-PRO"/>
              <a:ea typeface="HG丸ｺﾞｼｯｸM-PRO"/>
            </a:rPr>
            <a:t>4</a:t>
          </a:r>
          <a:r>
            <a:rPr lang="ja-JP" altLang="en-US" sz="1400" b="0" i="0" u="none" strike="noStrike" baseline="0">
              <a:solidFill>
                <a:srgbClr val="000000"/>
              </a:solidFill>
              <a:latin typeface="HG丸ｺﾞｼｯｸM-PRO"/>
              <a:ea typeface="HG丸ｺﾞｼｯｸM-PRO"/>
            </a:rPr>
            <a:t>日以上解放されていれば計上できます。</a:t>
          </a:r>
        </a:p>
        <a:p>
          <a:pPr algn="l" rtl="0">
            <a:lnSpc>
              <a:spcPts val="2200"/>
            </a:lnSpc>
            <a:defRPr sz="1000"/>
          </a:pPr>
          <a:r>
            <a:rPr lang="ja-JP" altLang="en-US" sz="1400" b="0" i="0" u="none" strike="noStrike" baseline="0">
              <a:solidFill>
                <a:srgbClr val="000000"/>
              </a:solidFill>
              <a:latin typeface="HG丸ｺﾞｼｯｸM-PRO"/>
              <a:ea typeface="HG丸ｺﾞｼｯｸM-PRO"/>
            </a:rPr>
            <a:t>　　　　　  ・複合オフィスビルの屋上庭園や中庭。→　建物来館者も見ることができる場合は計上できます。</a:t>
          </a:r>
        </a:p>
        <a:p>
          <a:pPr algn="l" rtl="0">
            <a:lnSpc>
              <a:spcPts val="2200"/>
            </a:lnSpc>
            <a:defRPr sz="1000"/>
          </a:pP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98</xdr:row>
      <xdr:rowOff>167820</xdr:rowOff>
    </xdr:from>
    <xdr:to>
      <xdr:col>19</xdr:col>
      <xdr:colOff>971550</xdr:colOff>
      <xdr:row>100</xdr:row>
      <xdr:rowOff>97970</xdr:rowOff>
    </xdr:to>
    <xdr:sp textlink="">
      <xdr:nvSpPr>
        <xdr:cNvPr id="17" name="AutoShape 17">
          <a:extLst>
            <a:ext uri="{FF2B5EF4-FFF2-40B4-BE49-F238E27FC236}">
              <a16:creationId xmlns:a16="http://schemas.microsoft.com/office/drawing/2014/main" id="{C69421B7-D3BA-40EC-A373-70766913C28A}"/>
            </a:ext>
          </a:extLst>
        </xdr:cNvPr>
        <xdr:cNvSpPr>
          <a:spLocks noChangeArrowheads="1"/>
        </xdr:cNvSpPr>
      </xdr:nvSpPr>
      <xdr:spPr bwMode="auto">
        <a:xfrm>
          <a:off x="8591550" y="19103520"/>
          <a:ext cx="1098550" cy="3302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18</xdr:col>
      <xdr:colOff>79375</xdr:colOff>
      <xdr:row>12</xdr:row>
      <xdr:rowOff>365796</xdr:rowOff>
    </xdr:from>
    <xdr:to>
      <xdr:col>19</xdr:col>
      <xdr:colOff>949325</xdr:colOff>
      <xdr:row>14</xdr:row>
      <xdr:rowOff>279480</xdr:rowOff>
    </xdr:to>
    <xdr:sp textlink="">
      <xdr:nvSpPr>
        <xdr:cNvPr id="18" name="AutoShape 15">
          <a:extLst>
            <a:ext uri="{FF2B5EF4-FFF2-40B4-BE49-F238E27FC236}">
              <a16:creationId xmlns:a16="http://schemas.microsoft.com/office/drawing/2014/main" id="{5519AABD-A27F-427E-9CE2-BBA151F491C3}"/>
            </a:ext>
          </a:extLst>
        </xdr:cNvPr>
        <xdr:cNvSpPr>
          <a:spLocks noChangeArrowheads="1"/>
        </xdr:cNvSpPr>
      </xdr:nvSpPr>
      <xdr:spPr bwMode="auto">
        <a:xfrm>
          <a:off x="8613775" y="3375696"/>
          <a:ext cx="1054100" cy="396284"/>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00"/>
        </a:solidFill>
        <a:ln w="9525">
          <a:solidFill>
            <a:srgbClr val="000000"/>
          </a:solidFill>
          <a:miter lim="800000"/>
          <a:headEnd/>
          <a:tailEnd/>
        </a:ln>
      </xdr:spPr>
    </xdr:sp>
    <xdr:clientData/>
  </xdr:twoCellAnchor>
  <xdr:twoCellAnchor>
    <xdr:from>
      <xdr:col>19</xdr:col>
      <xdr:colOff>1073150</xdr:colOff>
      <xdr:row>109</xdr:row>
      <xdr:rowOff>25400</xdr:rowOff>
    </xdr:from>
    <xdr:to>
      <xdr:col>44</xdr:col>
      <xdr:colOff>273050</xdr:colOff>
      <xdr:row>117</xdr:row>
      <xdr:rowOff>25400</xdr:rowOff>
    </xdr:to>
    <xdr:sp textlink="">
      <xdr:nvSpPr>
        <xdr:cNvPr id="19" name="AutoShape 9">
          <a:extLst>
            <a:ext uri="{FF2B5EF4-FFF2-40B4-BE49-F238E27FC236}">
              <a16:creationId xmlns:a16="http://schemas.microsoft.com/office/drawing/2014/main" id="{8EC3DBDB-511A-4C73-AB96-9026AD30347D}"/>
            </a:ext>
          </a:extLst>
        </xdr:cNvPr>
        <xdr:cNvSpPr>
          <a:spLocks noChangeArrowheads="1"/>
        </xdr:cNvSpPr>
      </xdr:nvSpPr>
      <xdr:spPr bwMode="auto">
        <a:xfrm>
          <a:off x="9791700" y="21050250"/>
          <a:ext cx="11893550" cy="150495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⑥公開性のある垂直面緑化面積</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・「道路から容易に眺望できる」または「不特定の人が立ち入って見ることができる」場所に設置された壁面緑化等、垂直面へ緑化された部分を</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計上できます。外壁等から</a:t>
          </a:r>
          <a:r>
            <a:rPr lang="en-US" altLang="ja-JP" sz="1400" b="0" i="0" u="none" strike="noStrike" baseline="0">
              <a:solidFill>
                <a:srgbClr val="000000"/>
              </a:solidFill>
              <a:latin typeface="HG丸ｺﾞｼｯｸM-PRO"/>
              <a:ea typeface="HG丸ｺﾞｼｯｸM-PRO"/>
            </a:rPr>
            <a:t>50㎝</a:t>
          </a:r>
          <a:r>
            <a:rPr lang="ja-JP" altLang="en-US" sz="1400" b="0" i="0" u="none" strike="noStrike" baseline="0">
              <a:solidFill>
                <a:srgbClr val="000000"/>
              </a:solidFill>
              <a:latin typeface="HG丸ｺﾞｼｯｸM-PRO"/>
              <a:ea typeface="HG丸ｺﾞｼｯｸM-PRO"/>
            </a:rPr>
            <a:t>以内の場所に葉と葉が触れ合う程度の密度で植栽された樹木の垂直投影面積も計上できます。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例）・立体駐車場など工作物の壁面に資材を設置し緑化した部分　　　・外周フェンスにつる性植物を登らせ緑化した部分</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・壁面緑化資材を用いた看板</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109</xdr:row>
      <xdr:rowOff>53520</xdr:rowOff>
    </xdr:from>
    <xdr:to>
      <xdr:col>19</xdr:col>
      <xdr:colOff>971550</xdr:colOff>
      <xdr:row>111</xdr:row>
      <xdr:rowOff>85270</xdr:rowOff>
    </xdr:to>
    <xdr:sp textlink="">
      <xdr:nvSpPr>
        <xdr:cNvPr id="20" name="AutoShape 17">
          <a:extLst>
            <a:ext uri="{FF2B5EF4-FFF2-40B4-BE49-F238E27FC236}">
              <a16:creationId xmlns:a16="http://schemas.microsoft.com/office/drawing/2014/main" id="{F7784BFF-686F-4163-8252-83A90E61C1B2}"/>
            </a:ext>
          </a:extLst>
        </xdr:cNvPr>
        <xdr:cNvSpPr>
          <a:spLocks noChangeArrowheads="1"/>
        </xdr:cNvSpPr>
      </xdr:nvSpPr>
      <xdr:spPr bwMode="auto">
        <a:xfrm>
          <a:off x="8591550" y="21078370"/>
          <a:ext cx="1098550" cy="3302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119</xdr:row>
      <xdr:rowOff>12700</xdr:rowOff>
    </xdr:from>
    <xdr:to>
      <xdr:col>44</xdr:col>
      <xdr:colOff>273050</xdr:colOff>
      <xdr:row>125</xdr:row>
      <xdr:rowOff>25400</xdr:rowOff>
    </xdr:to>
    <xdr:sp textlink="">
      <xdr:nvSpPr>
        <xdr:cNvPr id="21" name="AutoShape 9">
          <a:extLst>
            <a:ext uri="{FF2B5EF4-FFF2-40B4-BE49-F238E27FC236}">
              <a16:creationId xmlns:a16="http://schemas.microsoft.com/office/drawing/2014/main" id="{8178071C-E7D1-458A-B58E-E256F1013DF4}"/>
            </a:ext>
          </a:extLst>
        </xdr:cNvPr>
        <xdr:cNvSpPr>
          <a:spLocks noChangeArrowheads="1"/>
        </xdr:cNvSpPr>
      </xdr:nvSpPr>
      <xdr:spPr bwMode="auto">
        <a:xfrm>
          <a:off x="9791700" y="22713950"/>
          <a:ext cx="11893550" cy="8128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⑦既存樹木の保全</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・樹種は問いません。</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119</xdr:row>
      <xdr:rowOff>40820</xdr:rowOff>
    </xdr:from>
    <xdr:to>
      <xdr:col>19</xdr:col>
      <xdr:colOff>971550</xdr:colOff>
      <xdr:row>120</xdr:row>
      <xdr:rowOff>186870</xdr:rowOff>
    </xdr:to>
    <xdr:sp textlink="">
      <xdr:nvSpPr>
        <xdr:cNvPr id="22" name="AutoShape 17">
          <a:extLst>
            <a:ext uri="{FF2B5EF4-FFF2-40B4-BE49-F238E27FC236}">
              <a16:creationId xmlns:a16="http://schemas.microsoft.com/office/drawing/2014/main" id="{68750EC3-B6B2-4C41-B96C-030464763E8D}"/>
            </a:ext>
          </a:extLst>
        </xdr:cNvPr>
        <xdr:cNvSpPr>
          <a:spLocks noChangeArrowheads="1"/>
        </xdr:cNvSpPr>
      </xdr:nvSpPr>
      <xdr:spPr bwMode="auto">
        <a:xfrm>
          <a:off x="8591550" y="2274207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126</xdr:row>
      <xdr:rowOff>63500</xdr:rowOff>
    </xdr:from>
    <xdr:to>
      <xdr:col>44</xdr:col>
      <xdr:colOff>273050</xdr:colOff>
      <xdr:row>135</xdr:row>
      <xdr:rowOff>139700</xdr:rowOff>
    </xdr:to>
    <xdr:sp textlink="">
      <xdr:nvSpPr>
        <xdr:cNvPr id="23" name="AutoShape 9">
          <a:extLst>
            <a:ext uri="{FF2B5EF4-FFF2-40B4-BE49-F238E27FC236}">
              <a16:creationId xmlns:a16="http://schemas.microsoft.com/office/drawing/2014/main" id="{744ABEBA-896D-4604-A245-347524BE7F8F}"/>
            </a:ext>
          </a:extLst>
        </xdr:cNvPr>
        <xdr:cNvSpPr>
          <a:spLocks noChangeArrowheads="1"/>
        </xdr:cNvSpPr>
      </xdr:nvSpPr>
      <xdr:spPr bwMode="auto">
        <a:xfrm>
          <a:off x="9791700" y="23647400"/>
          <a:ext cx="11893550" cy="127635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⑧樹名板の設置</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・「道路から容易に眺望できる」または「不特定の人が立ち入って見ることができる」場所にある樹木の種類の半数以上に設置してください。</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・公衆が容易に視認できる場所に設置してある樹名板に限ります。</a:t>
          </a:r>
          <a:endParaRPr lang="en-US" altLang="ja-JP" sz="1400" b="0"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・同一樹種は１カ所以上設置してあれば構いません。</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127</xdr:row>
      <xdr:rowOff>91620</xdr:rowOff>
    </xdr:from>
    <xdr:to>
      <xdr:col>19</xdr:col>
      <xdr:colOff>971550</xdr:colOff>
      <xdr:row>129</xdr:row>
      <xdr:rowOff>85270</xdr:rowOff>
    </xdr:to>
    <xdr:sp textlink="">
      <xdr:nvSpPr>
        <xdr:cNvPr id="24" name="AutoShape 17">
          <a:extLst>
            <a:ext uri="{FF2B5EF4-FFF2-40B4-BE49-F238E27FC236}">
              <a16:creationId xmlns:a16="http://schemas.microsoft.com/office/drawing/2014/main" id="{329DD480-1871-4A2E-9358-87DA010A5C7D}"/>
            </a:ext>
          </a:extLst>
        </xdr:cNvPr>
        <xdr:cNvSpPr>
          <a:spLocks noChangeArrowheads="1"/>
        </xdr:cNvSpPr>
      </xdr:nvSpPr>
      <xdr:spPr bwMode="auto">
        <a:xfrm>
          <a:off x="8591550" y="2384062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137</xdr:row>
      <xdr:rowOff>38100</xdr:rowOff>
    </xdr:from>
    <xdr:to>
      <xdr:col>44</xdr:col>
      <xdr:colOff>273050</xdr:colOff>
      <xdr:row>142</xdr:row>
      <xdr:rowOff>0</xdr:rowOff>
    </xdr:to>
    <xdr:sp textlink="">
      <xdr:nvSpPr>
        <xdr:cNvPr id="25" name="AutoShape 9">
          <a:extLst>
            <a:ext uri="{FF2B5EF4-FFF2-40B4-BE49-F238E27FC236}">
              <a16:creationId xmlns:a16="http://schemas.microsoft.com/office/drawing/2014/main" id="{C0D15F57-E16F-4594-BE17-13E52E63F7C1}"/>
            </a:ext>
          </a:extLst>
        </xdr:cNvPr>
        <xdr:cNvSpPr>
          <a:spLocks noChangeArrowheads="1"/>
        </xdr:cNvSpPr>
      </xdr:nvSpPr>
      <xdr:spPr bwMode="auto">
        <a:xfrm>
          <a:off x="9791700" y="25120600"/>
          <a:ext cx="11893550" cy="7239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⑨在来種の植栽</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・植栽樹種の種類、緑化面積、植栽本数のいずれかの</a:t>
          </a:r>
          <a:r>
            <a:rPr lang="en-US" altLang="ja-JP" sz="1400" b="0" i="0" u="none" strike="noStrike" baseline="0">
              <a:solidFill>
                <a:srgbClr val="000000"/>
              </a:solidFill>
              <a:latin typeface="HG丸ｺﾞｼｯｸM-PRO"/>
              <a:ea typeface="HG丸ｺﾞｼｯｸM-PRO"/>
            </a:rPr>
            <a:t>10</a:t>
          </a:r>
          <a:r>
            <a:rPr lang="ja-JP" altLang="en-US" sz="1400" b="0" i="0" u="none" strike="noStrike" baseline="0">
              <a:solidFill>
                <a:srgbClr val="000000"/>
              </a:solidFill>
              <a:latin typeface="HG丸ｺﾞｼｯｸM-PRO"/>
              <a:ea typeface="HG丸ｺﾞｼｯｸM-PRO"/>
            </a:rPr>
            <a:t>％以上を在来種とした場合に加点されます。</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138</xdr:row>
      <xdr:rowOff>15420</xdr:rowOff>
    </xdr:from>
    <xdr:to>
      <xdr:col>19</xdr:col>
      <xdr:colOff>971550</xdr:colOff>
      <xdr:row>138</xdr:row>
      <xdr:rowOff>351970</xdr:rowOff>
    </xdr:to>
    <xdr:sp textlink="">
      <xdr:nvSpPr>
        <xdr:cNvPr id="26" name="AutoShape 17">
          <a:extLst>
            <a:ext uri="{FF2B5EF4-FFF2-40B4-BE49-F238E27FC236}">
              <a16:creationId xmlns:a16="http://schemas.microsoft.com/office/drawing/2014/main" id="{9AF3C4B7-7A98-4FD9-8B03-BBD403CA9262}"/>
            </a:ext>
          </a:extLst>
        </xdr:cNvPr>
        <xdr:cNvSpPr>
          <a:spLocks noChangeArrowheads="1"/>
        </xdr:cNvSpPr>
      </xdr:nvSpPr>
      <xdr:spPr bwMode="auto">
        <a:xfrm>
          <a:off x="8591550" y="2528842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1073150</xdr:colOff>
      <xdr:row>143</xdr:row>
      <xdr:rowOff>63500</xdr:rowOff>
    </xdr:from>
    <xdr:to>
      <xdr:col>44</xdr:col>
      <xdr:colOff>273050</xdr:colOff>
      <xdr:row>147</xdr:row>
      <xdr:rowOff>215900</xdr:rowOff>
    </xdr:to>
    <xdr:sp textlink="">
      <xdr:nvSpPr>
        <xdr:cNvPr id="27" name="AutoShape 9">
          <a:extLst>
            <a:ext uri="{FF2B5EF4-FFF2-40B4-BE49-F238E27FC236}">
              <a16:creationId xmlns:a16="http://schemas.microsoft.com/office/drawing/2014/main" id="{47F36868-B726-468E-977E-F14F1C9E9ED0}"/>
            </a:ext>
          </a:extLst>
        </xdr:cNvPr>
        <xdr:cNvSpPr>
          <a:spLocks noChangeArrowheads="1"/>
        </xdr:cNvSpPr>
      </xdr:nvSpPr>
      <xdr:spPr bwMode="auto">
        <a:xfrm>
          <a:off x="9791700" y="25946100"/>
          <a:ext cx="11893550" cy="73660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lang="ja-JP" altLang="en-US" sz="1400" b="1" i="0" u="none" strike="noStrike" baseline="0">
              <a:solidFill>
                <a:srgbClr val="000000"/>
              </a:solidFill>
              <a:latin typeface="HG丸ｺﾞｼｯｸM-PRO"/>
              <a:ea typeface="HG丸ｺﾞｼｯｸM-PRO"/>
            </a:rPr>
            <a:t>⑩生きものの住処・餌場の設置</a:t>
          </a:r>
          <a:endParaRPr lang="en-US" altLang="ja-JP" sz="1400" b="1" i="0" u="none" strike="noStrike" baseline="0">
            <a:solidFill>
              <a:srgbClr val="000000"/>
            </a:solidFill>
            <a:latin typeface="HG丸ｺﾞｼｯｸM-PRO"/>
            <a:ea typeface="HG丸ｺﾞｼｯｸM-PRO"/>
          </a:endParaRPr>
        </a:p>
        <a:p>
          <a:pPr algn="l" rtl="0">
            <a:lnSpc>
              <a:spcPts val="2200"/>
            </a:lnSpc>
            <a:defRPr sz="1000"/>
          </a:pPr>
          <a:r>
            <a:rPr lang="ja-JP" altLang="en-US" sz="1400" b="0" i="0" u="none" strike="noStrike" baseline="0">
              <a:solidFill>
                <a:srgbClr val="000000"/>
              </a:solidFill>
              <a:latin typeface="HG丸ｺﾞｼｯｸM-PRO"/>
              <a:ea typeface="HG丸ｺﾞｼｯｸM-PRO"/>
            </a:rPr>
            <a:t>　例）・鳥などの餌となる実のなる樹木を植栽　　　・樹木に巣箱を設置　　・水盤を設置</a:t>
          </a:r>
          <a:endParaRPr lang="en-US" altLang="ja-JP" sz="1400" b="0" i="0" u="none" strike="noStrike" baseline="0">
            <a:solidFill>
              <a:srgbClr val="000000"/>
            </a:solidFill>
            <a:latin typeface="HG丸ｺﾞｼｯｸM-PRO"/>
            <a:ea typeface="HG丸ｺﾞｼｯｸM-PRO"/>
          </a:endParaRPr>
        </a:p>
      </xdr:txBody>
    </xdr:sp>
    <xdr:clientData/>
  </xdr:twoCellAnchor>
  <xdr:twoCellAnchor>
    <xdr:from>
      <xdr:col>18</xdr:col>
      <xdr:colOff>57150</xdr:colOff>
      <xdr:row>146</xdr:row>
      <xdr:rowOff>40820</xdr:rowOff>
    </xdr:from>
    <xdr:to>
      <xdr:col>19</xdr:col>
      <xdr:colOff>971550</xdr:colOff>
      <xdr:row>147</xdr:row>
      <xdr:rowOff>186870</xdr:rowOff>
    </xdr:to>
    <xdr:sp textlink="">
      <xdr:nvSpPr>
        <xdr:cNvPr id="28" name="AutoShape 17">
          <a:extLst>
            <a:ext uri="{FF2B5EF4-FFF2-40B4-BE49-F238E27FC236}">
              <a16:creationId xmlns:a16="http://schemas.microsoft.com/office/drawing/2014/main" id="{A5855711-891F-4FBB-9595-13A988D22151}"/>
            </a:ext>
          </a:extLst>
        </xdr:cNvPr>
        <xdr:cNvSpPr>
          <a:spLocks noChangeArrowheads="1"/>
        </xdr:cNvSpPr>
      </xdr:nvSpPr>
      <xdr:spPr bwMode="auto">
        <a:xfrm>
          <a:off x="8591550" y="26317120"/>
          <a:ext cx="1098550" cy="3365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FF00"/>
        </a:solidFill>
        <a:ln w="9525">
          <a:solidFill>
            <a:srgbClr val="000000"/>
          </a:solidFill>
          <a:miter lim="800000"/>
          <a:headEnd/>
          <a:tailEnd/>
        </a:ln>
      </xdr:spPr>
    </xdr:sp>
    <xdr:clientData/>
  </xdr:twoCellAnchor>
  <xdr:twoCellAnchor>
    <xdr:from>
      <xdr:col>19</xdr:col>
      <xdr:colOff>1060450</xdr:colOff>
      <xdr:row>147</xdr:row>
      <xdr:rowOff>304800</xdr:rowOff>
    </xdr:from>
    <xdr:to>
      <xdr:col>44</xdr:col>
      <xdr:colOff>260350</xdr:colOff>
      <xdr:row>158</xdr:row>
      <xdr:rowOff>88900</xdr:rowOff>
    </xdr:to>
    <xdr:sp textlink="">
      <xdr:nvSpPr>
        <xdr:cNvPr id="29" name="AutoShape 9">
          <a:extLst>
            <a:ext uri="{FF2B5EF4-FFF2-40B4-BE49-F238E27FC236}">
              <a16:creationId xmlns:a16="http://schemas.microsoft.com/office/drawing/2014/main" id="{38E067C7-0CB1-4BE4-984D-6C4F7104CBC1}"/>
            </a:ext>
          </a:extLst>
        </xdr:cNvPr>
        <xdr:cNvSpPr>
          <a:spLocks noChangeArrowheads="1"/>
        </xdr:cNvSpPr>
      </xdr:nvSpPr>
      <xdr:spPr bwMode="auto">
        <a:xfrm>
          <a:off x="9779000" y="26771600"/>
          <a:ext cx="11893550" cy="1479550"/>
        </a:xfrm>
        <a:prstGeom prst="foldedCorner">
          <a:avLst>
            <a:gd name="adj" fmla="val 0"/>
          </a:avLst>
        </a:prstGeom>
        <a:solidFill>
          <a:srgbClr val="FFFFFF"/>
        </a:solidFill>
        <a:ln w="19050">
          <a:solidFill>
            <a:srgbClr val="00FF00"/>
          </a:solidFill>
          <a:round/>
          <a:headEnd/>
          <a:tailEnd/>
        </a:ln>
      </xdr:spPr>
      <xdr:txBody>
        <a:bodyPr vertOverflow="clip" wrap="square" lIns="36576" tIns="72000" rIns="0" bIns="18288" anchor="t" upright="1"/>
        <a:lstStyle/>
        <a:p>
          <a:pPr algn="l" rtl="0">
            <a:lnSpc>
              <a:spcPts val="2200"/>
            </a:lnSpc>
            <a:defRPr sz="1000"/>
          </a:pP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⑨在来種　⑩実のなる樹木　の例は</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名古屋市公式ウェブサイト「</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NICE GREEN</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なごや」について</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に掲載してあります。</a:t>
          </a:r>
          <a:endPar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endParaRPr>
        </a:p>
        <a:p>
          <a:pPr algn="l" rtl="0">
            <a:lnSpc>
              <a:spcPts val="2200"/>
            </a:lnSpc>
            <a:defRPr sz="1000"/>
          </a:pP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名古屋市公式ウェブサイト</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事業向け情報⇒道路・川・みどり</a:t>
          </a:r>
          <a:endPar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endParaRP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⇒緑化地域、風致地区、特別緑地保全地区、みどりの補助金等⇒「</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NICE GREEN </a:t>
          </a: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なごや」について⇒樹木等の植栽と維持管理</a:t>
          </a:r>
          <a:endPar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endParaRP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a:t>
          </a:r>
          <a:r>
            <a:rPr kumimoji="0" lang="en-US" altLang="ja-JP" sz="1400" b="0" i="0" u="none" strike="noStrike" kern="0" cap="none" spc="0" normalizeH="0" baseline="0" noProof="0">
              <a:ln>
                <a:noFill/>
              </a:ln>
              <a:solidFill>
                <a:srgbClr val="0000FF"/>
              </a:solidFill>
              <a:effectLst/>
              <a:uLnTx/>
              <a:uFillTx/>
              <a:latin typeface="HG丸ｺﾞｼｯｸM-PRO"/>
              <a:ea typeface="HG丸ｺﾞｼｯｸM-PRO"/>
              <a:cs typeface="+mn-cs"/>
            </a:rPr>
            <a:t>https://www.city.nagoya.jp/ryokuseidoboku/page/0000008208.html</a:t>
          </a:r>
        </a:p>
        <a:p>
          <a:pPr marL="0" marR="0" lvl="0" indent="0" algn="l" defTabSz="914400" rtl="0" eaLnBrk="1" fontAlgn="auto" latinLnBrk="0" hangingPunct="1">
            <a:lnSpc>
              <a:spcPts val="22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FF"/>
              </a:solidFill>
              <a:effectLst/>
              <a:uLnTx/>
              <a:uFillTx/>
              <a:latin typeface="HG丸ｺﾞｼｯｸM-PRO"/>
              <a:ea typeface="HG丸ｺﾞｼｯｸM-PRO"/>
              <a:cs typeface="+mn-cs"/>
            </a:rPr>
            <a:t>　</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chemeClr val="tx1"/>
              </a:solidFill>
              <a:effectLst/>
              <a:uLnTx/>
              <a:uFillTx/>
              <a:latin typeface="HG丸ｺﾞｼｯｸM-PRO"/>
              <a:ea typeface="HG丸ｺﾞｼｯｸM-PRO"/>
              <a:cs typeface="+mn-cs"/>
            </a:rPr>
            <a:t>掲載以外のものでも計上することができます。</a:t>
          </a:r>
          <a:endParaRPr kumimoji="0" lang="en-US" altLang="ja-JP" sz="1400" b="1" i="0" u="none" strike="noStrike" kern="0" cap="none" spc="0" normalizeH="0" baseline="0" noProof="0">
            <a:ln>
              <a:noFill/>
            </a:ln>
            <a:solidFill>
              <a:schemeClr val="tx1"/>
            </a:solidFill>
            <a:effectLst/>
            <a:uLnTx/>
            <a:uFillTx/>
            <a:latin typeface="HG丸ｺﾞｼｯｸM-PRO"/>
            <a:ea typeface="HG丸ｺﾞｼｯｸM-PRO"/>
            <a:cs typeface="+mn-cs"/>
          </a:endParaRPr>
        </a:p>
      </xdr:txBody>
    </xdr:sp>
    <xdr:clientData/>
  </xdr:twoCellAnchor>
  <xdr:twoCellAnchor editAs="oneCell">
    <xdr:from>
      <xdr:col>42</xdr:col>
      <xdr:colOff>660400</xdr:colOff>
      <xdr:row>149</xdr:row>
      <xdr:rowOff>12700</xdr:rowOff>
    </xdr:from>
    <xdr:to>
      <xdr:col>44</xdr:col>
      <xdr:colOff>38100</xdr:colOff>
      <xdr:row>157</xdr:row>
      <xdr:rowOff>50800</xdr:rowOff>
    </xdr:to>
    <xdr:pic>
      <xdr:nvPicPr>
        <xdr:cNvPr id="30" name="図 29">
          <a:extLst>
            <a:ext uri="{FF2B5EF4-FFF2-40B4-BE49-F238E27FC236}">
              <a16:creationId xmlns:a16="http://schemas.microsoft.com/office/drawing/2014/main" id="{359D3970-D69B-4F0C-8F5A-CB7BB1EA4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0650" y="27063700"/>
          <a:ext cx="1009650" cy="984250"/>
        </a:xfrm>
        <a:prstGeom prst="rect">
          <a:avLst/>
        </a:prstGeom>
      </xdr:spPr>
    </xdr:pic>
    <xdr:clientData/>
  </xdr:twoCellAnchor>
  <xdr:twoCellAnchor editAs="oneCell">
    <xdr:from>
      <xdr:col>42</xdr:col>
      <xdr:colOff>482600</xdr:colOff>
      <xdr:row>31</xdr:row>
      <xdr:rowOff>0</xdr:rowOff>
    </xdr:from>
    <xdr:to>
      <xdr:col>43</xdr:col>
      <xdr:colOff>406400</xdr:colOff>
      <xdr:row>36</xdr:row>
      <xdr:rowOff>139700</xdr:rowOff>
    </xdr:to>
    <xdr:pic>
      <xdr:nvPicPr>
        <xdr:cNvPr id="31" name="図 30">
          <a:extLst>
            <a:ext uri="{FF2B5EF4-FFF2-40B4-BE49-F238E27FC236}">
              <a16:creationId xmlns:a16="http://schemas.microsoft.com/office/drawing/2014/main" id="{4A106FA0-7C2C-4AC4-849F-BDD6B768F8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262850" y="6921500"/>
          <a:ext cx="927100" cy="927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6"/>
  <sheetViews>
    <sheetView showGridLines="0" view="pageBreakPreview" zoomScale="75" zoomScaleNormal="100" zoomScaleSheetLayoutView="75" workbookViewId="0">
      <selection activeCell="M130" sqref="M130"/>
    </sheetView>
  </sheetViews>
  <sheetFormatPr defaultColWidth="9" defaultRowHeight="13.5" x14ac:dyDescent="0.15"/>
  <cols>
    <col min="1" max="1" width="4.75" style="1" customWidth="1"/>
    <col min="2" max="2" width="3.875" style="1" customWidth="1"/>
    <col min="3" max="3" width="1.875" style="1" customWidth="1"/>
    <col min="4" max="4" width="4" style="1" customWidth="1"/>
    <col min="5" max="5" width="9" style="1"/>
    <col min="6" max="6" width="8.625" style="1" customWidth="1"/>
    <col min="7" max="7" width="6.375" style="1" customWidth="1"/>
    <col min="8" max="8" width="6.125" style="1" customWidth="1"/>
    <col min="9" max="10" width="8" style="1" customWidth="1"/>
    <col min="11" max="11" width="14.125" style="1" customWidth="1"/>
    <col min="12" max="12" width="8.875" style="1" customWidth="1"/>
    <col min="13" max="13" width="14.375" style="1" customWidth="1"/>
    <col min="14" max="14" width="8.875" style="1" customWidth="1"/>
    <col min="15" max="15" width="9.875" style="2" customWidth="1"/>
    <col min="16" max="16" width="1.625" style="1" customWidth="1"/>
    <col min="17" max="17" width="2.625" style="1" customWidth="1"/>
    <col min="18" max="18" width="1.125" style="1" customWidth="1"/>
    <col min="19" max="19" width="2.625" style="1" customWidth="1"/>
    <col min="20" max="20" width="18.5" style="1" customWidth="1"/>
    <col min="21" max="23" width="8.125" style="1" hidden="1" customWidth="1"/>
    <col min="24" max="24" width="9.625" style="1" hidden="1" customWidth="1"/>
    <col min="25" max="26" width="8.125" style="1" hidden="1" customWidth="1"/>
    <col min="27" max="33" width="8.125" style="1" customWidth="1"/>
    <col min="34" max="40" width="9" style="1"/>
    <col min="41" max="41" width="11.25" style="1" customWidth="1"/>
    <col min="42" max="42" width="9" style="1"/>
    <col min="43" max="43" width="14.375" style="1" customWidth="1"/>
    <col min="44" max="44" width="9" style="1"/>
    <col min="45" max="45" width="12.75" style="1" customWidth="1"/>
    <col min="46" max="16384" width="9" style="1"/>
  </cols>
  <sheetData>
    <row r="1" spans="1:38" ht="10.5" customHeight="1" x14ac:dyDescent="0.15"/>
    <row r="2" spans="1:38" ht="24" x14ac:dyDescent="0.15">
      <c r="B2" s="49" t="s">
        <v>27</v>
      </c>
      <c r="C2" s="5"/>
      <c r="D2" s="3"/>
      <c r="E2" s="3"/>
      <c r="F2" s="3"/>
      <c r="G2" s="3"/>
      <c r="H2" s="3"/>
      <c r="I2" s="3"/>
      <c r="J2" s="3"/>
      <c r="K2" s="3"/>
      <c r="L2" s="189"/>
      <c r="M2" s="189"/>
      <c r="N2" s="189"/>
      <c r="O2" s="4"/>
      <c r="P2" s="3"/>
      <c r="Q2" s="3"/>
    </row>
    <row r="3" spans="1:38" ht="22.5" customHeight="1" x14ac:dyDescent="0.15">
      <c r="B3" s="5"/>
      <c r="C3" s="5"/>
      <c r="D3" s="3"/>
      <c r="E3" s="3"/>
      <c r="F3" s="3"/>
      <c r="G3" s="3"/>
      <c r="H3" s="6"/>
      <c r="I3" s="6"/>
      <c r="J3" s="3"/>
      <c r="K3" s="3"/>
      <c r="L3" s="190"/>
      <c r="M3" s="190"/>
      <c r="N3" s="190"/>
      <c r="O3" s="4"/>
      <c r="P3" s="3"/>
      <c r="Q3" s="3"/>
    </row>
    <row r="4" spans="1:38" ht="30.95" customHeight="1" x14ac:dyDescent="0.15">
      <c r="B4" s="5"/>
      <c r="C4" s="5"/>
      <c r="D4" s="3"/>
      <c r="E4" s="3"/>
      <c r="F4" s="3"/>
      <c r="G4" s="191">
        <f>O28+O50+O78+O94+O101+O112+O121+O130+O139+O148</f>
        <v>70</v>
      </c>
      <c r="H4" s="192"/>
      <c r="I4" s="7"/>
      <c r="J4" s="3"/>
      <c r="K4" s="3"/>
      <c r="L4" s="92" t="str">
        <f>IF((G4&gt;=30)*AND(M28/L9&gt;M15),"★","－")</f>
        <v>★</v>
      </c>
      <c r="M4" s="92" t="str">
        <f>IF((G4&gt;=50)*AND(M28/L9&gt;M15),"★","－")</f>
        <v>★</v>
      </c>
      <c r="N4" s="92" t="str">
        <f>IF((G4&gt;=80)*AND(M28/L9&gt;M15),"★","－")</f>
        <v>－</v>
      </c>
      <c r="O4" s="4"/>
      <c r="P4" s="3"/>
      <c r="Q4" s="3"/>
    </row>
    <row r="5" spans="1:38" ht="22.5" customHeight="1" x14ac:dyDescent="0.15">
      <c r="A5" s="3"/>
      <c r="B5" s="3"/>
      <c r="C5" s="3"/>
      <c r="D5" s="5"/>
      <c r="E5" s="3"/>
      <c r="F5" s="3"/>
      <c r="G5" s="3"/>
      <c r="H5" s="3"/>
      <c r="I5" s="3"/>
      <c r="J5" s="3"/>
      <c r="K5" s="3"/>
      <c r="L5" s="8" t="s">
        <v>101</v>
      </c>
      <c r="M5" s="8" t="s">
        <v>0</v>
      </c>
      <c r="N5" s="8" t="s">
        <v>1</v>
      </c>
      <c r="O5" s="4"/>
      <c r="P5" s="3"/>
      <c r="Q5" s="3"/>
      <c r="R5" s="3"/>
      <c r="S5" s="3"/>
      <c r="T5" s="3"/>
      <c r="U5" s="3"/>
      <c r="V5" s="3"/>
      <c r="W5" s="3"/>
      <c r="AL5" s="9"/>
    </row>
    <row r="6" spans="1:38" ht="22.5" customHeight="1" x14ac:dyDescent="0.15">
      <c r="A6" s="3"/>
      <c r="B6" s="93" t="s">
        <v>64</v>
      </c>
      <c r="C6" s="3"/>
      <c r="D6" s="5"/>
      <c r="E6" s="3"/>
      <c r="F6" s="3"/>
      <c r="G6" s="3"/>
      <c r="H6" s="3"/>
      <c r="I6" s="3"/>
      <c r="J6" s="3"/>
      <c r="K6" s="3"/>
      <c r="L6" s="8"/>
      <c r="M6" s="8"/>
      <c r="N6" s="8"/>
      <c r="O6" s="4"/>
      <c r="P6" s="3"/>
      <c r="Q6" s="3"/>
      <c r="R6" s="3"/>
      <c r="S6" s="3"/>
      <c r="T6" s="3"/>
      <c r="U6" s="3"/>
      <c r="V6" s="3"/>
      <c r="W6" s="3"/>
      <c r="AL6" s="9"/>
    </row>
    <row r="7" spans="1:38" ht="14.25" customHeight="1" thickBot="1" x14ac:dyDescent="0.2">
      <c r="B7" s="10"/>
      <c r="C7" s="11"/>
      <c r="D7" s="12"/>
      <c r="E7" s="11"/>
      <c r="F7" s="11"/>
      <c r="G7" s="11"/>
      <c r="H7" s="11"/>
      <c r="I7" s="11"/>
      <c r="J7" s="11"/>
      <c r="K7" s="11"/>
      <c r="L7" s="11"/>
      <c r="M7" s="11"/>
      <c r="N7" s="11"/>
      <c r="O7" s="13"/>
      <c r="P7" s="11"/>
      <c r="Q7" s="14"/>
    </row>
    <row r="8" spans="1:38" ht="15" customHeight="1" x14ac:dyDescent="0.15">
      <c r="B8" s="193"/>
      <c r="C8" s="194"/>
      <c r="D8" s="115"/>
      <c r="E8" s="116"/>
      <c r="F8" s="116"/>
      <c r="G8" s="116"/>
      <c r="H8" s="116"/>
      <c r="I8" s="116"/>
      <c r="J8" s="116"/>
      <c r="K8" s="116"/>
      <c r="L8" s="116"/>
      <c r="M8" s="116"/>
      <c r="N8" s="116"/>
      <c r="O8" s="117"/>
      <c r="P8" s="118"/>
      <c r="Q8" s="16"/>
    </row>
    <row r="9" spans="1:38" ht="30" customHeight="1" x14ac:dyDescent="0.15">
      <c r="B9" s="193"/>
      <c r="C9" s="194"/>
      <c r="D9" s="119" t="s">
        <v>2</v>
      </c>
      <c r="E9" s="17"/>
      <c r="F9" s="17"/>
      <c r="G9" s="17"/>
      <c r="H9" s="17"/>
      <c r="I9" s="17"/>
      <c r="J9" s="17"/>
      <c r="K9" s="17"/>
      <c r="L9" s="195">
        <v>600.54999999999995</v>
      </c>
      <c r="M9" s="196"/>
      <c r="N9" s="18" t="s">
        <v>3</v>
      </c>
      <c r="O9" s="19"/>
      <c r="P9" s="120"/>
      <c r="Q9" s="16"/>
      <c r="V9" s="20"/>
    </row>
    <row r="10" spans="1:38" ht="15" customHeight="1" thickBot="1" x14ac:dyDescent="0.2">
      <c r="B10" s="193"/>
      <c r="C10" s="194"/>
      <c r="D10" s="121"/>
      <c r="E10" s="122"/>
      <c r="F10" s="123"/>
      <c r="G10" s="123"/>
      <c r="H10" s="123"/>
      <c r="I10" s="123"/>
      <c r="J10" s="123"/>
      <c r="K10" s="123"/>
      <c r="L10" s="123"/>
      <c r="M10" s="123"/>
      <c r="N10" s="123"/>
      <c r="O10" s="124"/>
      <c r="P10" s="125"/>
      <c r="Q10" s="16"/>
      <c r="R10" s="2"/>
      <c r="S10" s="2"/>
    </row>
    <row r="11" spans="1:38" ht="16.5" customHeight="1" thickBot="1" x14ac:dyDescent="0.2">
      <c r="B11" s="21"/>
      <c r="C11" s="3"/>
      <c r="D11" s="3"/>
      <c r="E11" s="3"/>
      <c r="F11" s="3"/>
      <c r="G11" s="3"/>
      <c r="H11" s="3"/>
      <c r="I11" s="3"/>
      <c r="J11" s="3"/>
      <c r="K11" s="3"/>
      <c r="L11" s="3"/>
      <c r="M11" s="3"/>
      <c r="N11" s="3"/>
      <c r="O11" s="4"/>
      <c r="P11" s="3"/>
      <c r="Q11" s="16"/>
      <c r="R11" s="2"/>
      <c r="S11" s="2"/>
    </row>
    <row r="12" spans="1:38" ht="14.25" customHeight="1" x14ac:dyDescent="0.15">
      <c r="B12" s="193"/>
      <c r="C12" s="194"/>
      <c r="D12" s="50"/>
      <c r="E12" s="51"/>
      <c r="F12" s="51"/>
      <c r="G12" s="51"/>
      <c r="H12" s="51"/>
      <c r="I12" s="51"/>
      <c r="J12" s="51"/>
      <c r="K12" s="51"/>
      <c r="L12" s="51"/>
      <c r="M12" s="51"/>
      <c r="N12" s="51"/>
      <c r="O12" s="51"/>
      <c r="P12" s="52"/>
      <c r="Q12" s="22"/>
    </row>
    <row r="13" spans="1:38" ht="29.25" customHeight="1" x14ac:dyDescent="0.15">
      <c r="B13" s="193"/>
      <c r="C13" s="194"/>
      <c r="D13" s="53" t="s">
        <v>4</v>
      </c>
      <c r="E13" s="17"/>
      <c r="F13" s="17"/>
      <c r="G13" s="17"/>
      <c r="H13" s="17"/>
      <c r="I13" s="17"/>
      <c r="J13" s="23"/>
      <c r="K13" s="17"/>
      <c r="L13" s="197" t="s">
        <v>105</v>
      </c>
      <c r="M13" s="198"/>
      <c r="N13" s="17"/>
      <c r="O13" s="17"/>
      <c r="P13" s="54"/>
      <c r="Q13" s="22"/>
    </row>
    <row r="14" spans="1:38" ht="9" customHeight="1" x14ac:dyDescent="0.15">
      <c r="A14" s="55"/>
      <c r="B14" s="193"/>
      <c r="C14" s="194"/>
      <c r="D14" s="56"/>
      <c r="E14" s="25" t="s">
        <v>6</v>
      </c>
      <c r="F14" s="26"/>
      <c r="G14" s="26"/>
      <c r="H14" s="26"/>
      <c r="I14" s="26"/>
      <c r="J14" s="27"/>
      <c r="K14" s="28"/>
      <c r="L14" s="17"/>
      <c r="M14" s="17"/>
      <c r="N14" s="17"/>
      <c r="O14" s="17"/>
      <c r="P14" s="54"/>
      <c r="Q14" s="22"/>
    </row>
    <row r="15" spans="1:38" ht="29.25" customHeight="1" x14ac:dyDescent="0.15">
      <c r="A15" s="55"/>
      <c r="B15" s="193"/>
      <c r="C15" s="194"/>
      <c r="D15" s="53"/>
      <c r="E15" s="18" t="s">
        <v>8</v>
      </c>
      <c r="F15" s="17"/>
      <c r="G15" s="17"/>
      <c r="H15" s="17"/>
      <c r="I15" s="17"/>
      <c r="J15" s="199" t="s">
        <v>51</v>
      </c>
      <c r="K15" s="199"/>
      <c r="L15" s="200"/>
      <c r="M15" s="141">
        <f>IF(L13=V16,Y16,0)+IF(L13=V17,Y17,0)+IF(L13=V19,Y19,0)+IF(L13=V26,Y26,0)+IF(L13=V27,Y27,0)+IF(L13=V28,Y28,0)</f>
        <v>0.15</v>
      </c>
      <c r="N15" s="18" t="s">
        <v>9</v>
      </c>
      <c r="O15" s="17"/>
      <c r="P15" s="54"/>
      <c r="Q15" s="22"/>
    </row>
    <row r="16" spans="1:38" ht="9" customHeight="1" x14ac:dyDescent="0.15">
      <c r="A16" s="55"/>
      <c r="B16" s="193"/>
      <c r="C16" s="194"/>
      <c r="D16" s="57"/>
      <c r="E16" s="18"/>
      <c r="F16" s="17"/>
      <c r="G16" s="17"/>
      <c r="H16" s="17"/>
      <c r="I16" s="17"/>
      <c r="J16" s="29"/>
      <c r="K16" s="30"/>
      <c r="L16" s="30"/>
      <c r="M16" s="18"/>
      <c r="N16" s="17"/>
      <c r="O16" s="17"/>
      <c r="P16" s="54"/>
      <c r="Q16" s="22"/>
      <c r="V16" s="168" t="s">
        <v>5</v>
      </c>
      <c r="W16" s="168"/>
      <c r="X16" s="168"/>
      <c r="Y16" s="24">
        <v>0.2</v>
      </c>
    </row>
    <row r="17" spans="1:25" ht="30" customHeight="1" x14ac:dyDescent="0.15">
      <c r="A17" s="55"/>
      <c r="B17" s="193"/>
      <c r="C17" s="194"/>
      <c r="D17" s="56"/>
      <c r="E17" s="18" t="s">
        <v>74</v>
      </c>
      <c r="F17" s="17"/>
      <c r="G17" s="17"/>
      <c r="H17" s="17"/>
      <c r="I17" s="17"/>
      <c r="J17" s="29"/>
      <c r="K17" s="30"/>
      <c r="L17" s="182">
        <f>ROUNDUP(L9*M15,1)</f>
        <v>90.1</v>
      </c>
      <c r="M17" s="183"/>
      <c r="N17" s="18" t="s">
        <v>9</v>
      </c>
      <c r="O17" s="17"/>
      <c r="P17" s="54"/>
      <c r="Q17" s="22"/>
      <c r="V17" s="168" t="s">
        <v>7</v>
      </c>
      <c r="W17" s="168"/>
      <c r="X17" s="168"/>
      <c r="Y17" s="24">
        <v>0.15</v>
      </c>
    </row>
    <row r="18" spans="1:25" ht="11.45" customHeight="1" x14ac:dyDescent="0.15">
      <c r="A18" s="55"/>
      <c r="B18" s="193"/>
      <c r="C18" s="194"/>
      <c r="D18" s="56"/>
      <c r="E18" s="18"/>
      <c r="F18" s="98" t="s">
        <v>75</v>
      </c>
      <c r="G18" s="98"/>
      <c r="H18" s="98"/>
      <c r="I18" s="98"/>
      <c r="J18" s="98"/>
      <c r="K18" s="30"/>
      <c r="L18" s="30"/>
      <c r="M18" s="30"/>
      <c r="N18" s="18"/>
      <c r="O18" s="17"/>
      <c r="P18" s="54"/>
      <c r="Q18" s="22"/>
      <c r="V18" s="80"/>
      <c r="W18" s="80"/>
      <c r="X18" s="80"/>
      <c r="Y18" s="24"/>
    </row>
    <row r="19" spans="1:25" ht="9" customHeight="1" thickBot="1" x14ac:dyDescent="0.2">
      <c r="A19" s="55"/>
      <c r="B19" s="193"/>
      <c r="C19" s="194"/>
      <c r="D19" s="58"/>
      <c r="E19" s="59"/>
      <c r="F19" s="98"/>
      <c r="G19" s="98"/>
      <c r="H19" s="98"/>
      <c r="I19" s="98"/>
      <c r="J19" s="98"/>
      <c r="K19" s="59"/>
      <c r="L19" s="59"/>
      <c r="M19" s="59"/>
      <c r="N19" s="59"/>
      <c r="O19" s="60"/>
      <c r="P19" s="61"/>
      <c r="Q19" s="16"/>
      <c r="V19" s="168" t="s">
        <v>10</v>
      </c>
      <c r="W19" s="168"/>
      <c r="X19" s="168"/>
      <c r="Y19" s="24">
        <v>0.1</v>
      </c>
    </row>
    <row r="20" spans="1:25" ht="15.75" customHeight="1" x14ac:dyDescent="0.15">
      <c r="A20" s="55"/>
      <c r="B20" s="15"/>
      <c r="C20" s="4"/>
      <c r="Q20" s="16"/>
      <c r="V20" s="80"/>
      <c r="W20" s="80"/>
      <c r="X20" s="80"/>
      <c r="Y20" s="24"/>
    </row>
    <row r="21" spans="1:25" ht="15.75" customHeight="1" x14ac:dyDescent="0.15">
      <c r="A21" s="55"/>
      <c r="B21" s="13"/>
      <c r="C21" s="13"/>
      <c r="D21" s="88"/>
      <c r="E21" s="88"/>
      <c r="F21" s="88"/>
      <c r="G21" s="88"/>
      <c r="H21" s="88"/>
      <c r="I21" s="88"/>
      <c r="J21" s="88"/>
      <c r="K21" s="88"/>
      <c r="L21" s="88"/>
      <c r="M21" s="88"/>
      <c r="N21" s="88"/>
      <c r="O21" s="89"/>
      <c r="P21" s="88"/>
      <c r="Q21" s="11"/>
      <c r="V21" s="80"/>
      <c r="W21" s="80"/>
      <c r="X21" s="80"/>
      <c r="Y21" s="24"/>
    </row>
    <row r="22" spans="1:25" ht="15.75" customHeight="1" x14ac:dyDescent="0.15">
      <c r="A22" s="55"/>
      <c r="B22" s="4"/>
      <c r="C22" s="4"/>
      <c r="Q22" s="3"/>
      <c r="V22" s="80"/>
      <c r="W22" s="80"/>
      <c r="X22" s="80"/>
      <c r="Y22" s="24"/>
    </row>
    <row r="23" spans="1:25" ht="15.75" customHeight="1" x14ac:dyDescent="0.15">
      <c r="A23" s="55"/>
      <c r="B23" s="208" t="s">
        <v>65</v>
      </c>
      <c r="C23" s="208"/>
      <c r="D23" s="208"/>
      <c r="E23" s="208"/>
      <c r="F23" s="208"/>
      <c r="G23" s="1" t="s">
        <v>102</v>
      </c>
      <c r="Q23" s="3"/>
      <c r="V23" s="80"/>
      <c r="W23" s="80"/>
      <c r="X23" s="80"/>
      <c r="Y23" s="24"/>
    </row>
    <row r="24" spans="1:25" ht="15.75" customHeight="1" x14ac:dyDescent="0.15">
      <c r="A24" s="55"/>
      <c r="B24" s="208"/>
      <c r="C24" s="208"/>
      <c r="D24" s="208"/>
      <c r="E24" s="208"/>
      <c r="F24" s="208"/>
      <c r="G24" s="1" t="s">
        <v>85</v>
      </c>
      <c r="Q24" s="3"/>
      <c r="V24" s="80"/>
      <c r="W24" s="80"/>
      <c r="X24" s="80"/>
      <c r="Y24" s="24"/>
    </row>
    <row r="25" spans="1:25" ht="15.75" customHeight="1" x14ac:dyDescent="0.15">
      <c r="A25" s="55"/>
      <c r="B25" s="47"/>
      <c r="C25" s="47"/>
      <c r="D25" s="90"/>
      <c r="E25" s="90"/>
      <c r="F25" s="90"/>
      <c r="G25" s="90" t="s">
        <v>66</v>
      </c>
      <c r="H25" s="90"/>
      <c r="I25" s="90"/>
      <c r="J25" s="90"/>
      <c r="K25" s="90"/>
      <c r="L25" s="90"/>
      <c r="M25" s="90"/>
      <c r="N25" s="90"/>
      <c r="O25" s="91"/>
      <c r="P25" s="90"/>
      <c r="Q25" s="46"/>
      <c r="V25" s="80"/>
      <c r="W25" s="80"/>
      <c r="X25" s="80"/>
      <c r="Y25" s="24"/>
    </row>
    <row r="26" spans="1:25" ht="16.5" customHeight="1" thickBot="1" x14ac:dyDescent="0.2">
      <c r="A26" s="55"/>
      <c r="B26" s="15"/>
      <c r="C26" s="3"/>
      <c r="D26" s="3"/>
      <c r="E26" s="3"/>
      <c r="F26" s="3"/>
      <c r="G26" s="3"/>
      <c r="H26" s="3"/>
      <c r="I26" s="3"/>
      <c r="J26" s="3"/>
      <c r="K26" s="3"/>
      <c r="L26" s="3"/>
      <c r="M26" s="3"/>
      <c r="N26" s="3"/>
      <c r="O26" s="4"/>
      <c r="P26" s="3"/>
      <c r="Q26" s="16"/>
      <c r="V26" s="168" t="s">
        <v>28</v>
      </c>
      <c r="W26" s="168"/>
      <c r="X26" s="168"/>
      <c r="Y26" s="24">
        <v>0.2</v>
      </c>
    </row>
    <row r="27" spans="1:25" ht="15" customHeight="1" thickBot="1" x14ac:dyDescent="0.2">
      <c r="A27" s="55"/>
      <c r="B27" s="154" t="s">
        <v>91</v>
      </c>
      <c r="C27" s="155"/>
      <c r="D27" s="62"/>
      <c r="E27" s="63"/>
      <c r="F27" s="63"/>
      <c r="G27" s="63"/>
      <c r="H27" s="63"/>
      <c r="I27" s="63"/>
      <c r="J27" s="63"/>
      <c r="K27" s="63"/>
      <c r="L27" s="63"/>
      <c r="M27" s="63"/>
      <c r="N27" s="203" t="s">
        <v>11</v>
      </c>
      <c r="O27" s="203"/>
      <c r="P27" s="64"/>
      <c r="Q27" s="16"/>
      <c r="V27" s="168" t="s">
        <v>29</v>
      </c>
      <c r="W27" s="168"/>
      <c r="X27" s="168"/>
      <c r="Y27" s="24">
        <v>0.3</v>
      </c>
    </row>
    <row r="28" spans="1:25" ht="30" customHeight="1" thickTop="1" thickBot="1" x14ac:dyDescent="0.2">
      <c r="A28" s="55"/>
      <c r="B28" s="154"/>
      <c r="C28" s="155"/>
      <c r="D28" s="65" t="s">
        <v>12</v>
      </c>
      <c r="E28" s="17"/>
      <c r="F28" s="17"/>
      <c r="G28" s="17"/>
      <c r="H28" s="17"/>
      <c r="I28" s="17"/>
      <c r="J28" s="185"/>
      <c r="K28" s="185"/>
      <c r="L28" s="186"/>
      <c r="M28" s="66">
        <v>145.80000000000001</v>
      </c>
      <c r="N28" s="18" t="s">
        <v>3</v>
      </c>
      <c r="O28" s="31">
        <f>IF((M30-M15&gt;=0.01)*AND(M28&gt;=20),5,0)+IF((M30-M15&gt;=0.02)*AND(M28&gt;=30),5,0)+IF((M30-M15&gt;=0.05)*AND(M28&gt;=40),10,0)+IF((M30-M15&gt;=0.1)*AND(M28&gt;=50),10,0)</f>
        <v>20</v>
      </c>
      <c r="P28" s="67"/>
      <c r="Q28" s="16"/>
      <c r="V28" s="168" t="s">
        <v>30</v>
      </c>
      <c r="W28" s="168"/>
      <c r="X28" s="168"/>
      <c r="Y28" s="43" t="s">
        <v>31</v>
      </c>
    </row>
    <row r="29" spans="1:25" ht="9" customHeight="1" thickTop="1" x14ac:dyDescent="0.15">
      <c r="A29" s="55"/>
      <c r="B29" s="154"/>
      <c r="C29" s="155"/>
      <c r="D29" s="82"/>
      <c r="E29" s="83"/>
      <c r="F29" s="83"/>
      <c r="G29" s="83"/>
      <c r="H29" s="83"/>
      <c r="I29" s="83"/>
      <c r="J29" s="83"/>
      <c r="K29" s="17"/>
      <c r="L29" s="17"/>
      <c r="M29" s="33" t="s">
        <v>33</v>
      </c>
      <c r="N29" s="17"/>
      <c r="O29" s="34"/>
      <c r="P29" s="67"/>
      <c r="Q29" s="16"/>
      <c r="V29" s="81"/>
      <c r="W29" s="81"/>
      <c r="X29" s="81"/>
      <c r="Y29" s="43"/>
    </row>
    <row r="30" spans="1:25" ht="9" customHeight="1" x14ac:dyDescent="0.15">
      <c r="A30" s="55"/>
      <c r="B30" s="154"/>
      <c r="C30" s="155"/>
      <c r="D30" s="82"/>
      <c r="E30" s="210" t="s">
        <v>47</v>
      </c>
      <c r="F30" s="210"/>
      <c r="G30" s="210"/>
      <c r="H30" s="210"/>
      <c r="I30" s="210"/>
      <c r="J30" s="83"/>
      <c r="K30" s="17"/>
      <c r="L30" s="184" t="s">
        <v>32</v>
      </c>
      <c r="M30" s="187">
        <f>ROUNDDOWN(M28/L9,3)</f>
        <v>0.24199999999999999</v>
      </c>
      <c r="N30" s="164"/>
      <c r="O30" s="19"/>
      <c r="P30" s="67"/>
      <c r="Q30" s="16"/>
      <c r="Y30" s="84"/>
    </row>
    <row r="31" spans="1:25" ht="9" customHeight="1" x14ac:dyDescent="0.15">
      <c r="A31" s="55"/>
      <c r="B31" s="154"/>
      <c r="C31" s="155"/>
      <c r="D31" s="82"/>
      <c r="E31" s="210"/>
      <c r="F31" s="210"/>
      <c r="G31" s="210"/>
      <c r="H31" s="210"/>
      <c r="I31" s="210"/>
      <c r="J31" s="83"/>
      <c r="K31" s="17"/>
      <c r="L31" s="184"/>
      <c r="M31" s="188"/>
      <c r="N31" s="164"/>
      <c r="O31" s="19"/>
      <c r="P31" s="67"/>
      <c r="Q31" s="16"/>
      <c r="Y31" s="84"/>
    </row>
    <row r="32" spans="1:25" ht="9" customHeight="1" thickBot="1" x14ac:dyDescent="0.2">
      <c r="A32" s="55"/>
      <c r="B32" s="154"/>
      <c r="C32" s="155"/>
      <c r="D32" s="82"/>
      <c r="E32" s="83"/>
      <c r="F32" s="83"/>
      <c r="G32" s="83"/>
      <c r="H32" s="83"/>
      <c r="I32" s="83"/>
      <c r="J32" s="83"/>
      <c r="K32" s="17"/>
      <c r="L32" s="17"/>
      <c r="M32" s="33"/>
      <c r="N32" s="17"/>
      <c r="O32" s="19"/>
      <c r="P32" s="67"/>
      <c r="Q32" s="16"/>
      <c r="Y32" s="84"/>
    </row>
    <row r="33" spans="1:25" ht="15" customHeight="1" thickTop="1" x14ac:dyDescent="0.15">
      <c r="A33" s="55"/>
      <c r="B33" s="154"/>
      <c r="C33" s="155"/>
      <c r="D33" s="82"/>
      <c r="E33" s="83"/>
      <c r="F33" s="83"/>
      <c r="G33" s="83"/>
      <c r="H33" s="83"/>
      <c r="I33" s="83"/>
      <c r="J33" s="83"/>
      <c r="K33" s="83"/>
      <c r="L33" s="83"/>
      <c r="M33" s="33"/>
      <c r="N33" s="204" t="str">
        <f>IF(M28&lt;L17,"評価対象外","評価対象")</f>
        <v>評価対象</v>
      </c>
      <c r="O33" s="205"/>
      <c r="P33" s="67"/>
      <c r="Q33" s="16"/>
    </row>
    <row r="34" spans="1:25" ht="15" customHeight="1" thickBot="1" x14ac:dyDescent="0.2">
      <c r="A34" s="55"/>
      <c r="B34" s="154"/>
      <c r="C34" s="155"/>
      <c r="D34" s="68"/>
      <c r="E34" s="17"/>
      <c r="F34" s="17"/>
      <c r="G34" s="17"/>
      <c r="H34" s="17"/>
      <c r="I34" s="17"/>
      <c r="J34" s="17"/>
      <c r="K34" s="17"/>
      <c r="L34" s="18"/>
      <c r="M34" s="35"/>
      <c r="N34" s="206"/>
      <c r="O34" s="207"/>
      <c r="P34" s="67"/>
      <c r="Q34" s="16"/>
    </row>
    <row r="35" spans="1:25" ht="15" customHeight="1" thickTop="1" thickBot="1" x14ac:dyDescent="0.2">
      <c r="A35" s="55"/>
      <c r="B35" s="154"/>
      <c r="C35" s="155"/>
      <c r="D35" s="69"/>
      <c r="E35" s="70"/>
      <c r="F35" s="70"/>
      <c r="G35" s="70"/>
      <c r="H35" s="70"/>
      <c r="I35" s="70"/>
      <c r="J35" s="70"/>
      <c r="K35" s="70"/>
      <c r="L35" s="70"/>
      <c r="M35" s="70"/>
      <c r="N35" s="70"/>
      <c r="O35" s="71"/>
      <c r="P35" s="72"/>
      <c r="Q35" s="16"/>
      <c r="V35" s="168" t="s">
        <v>13</v>
      </c>
      <c r="W35" s="168"/>
      <c r="X35" s="168"/>
      <c r="Y35" s="32">
        <f>M28/L9</f>
        <v>0.24277745400049958</v>
      </c>
    </row>
    <row r="36" spans="1:25" ht="8.25" customHeight="1" x14ac:dyDescent="0.15">
      <c r="A36" s="55"/>
      <c r="B36" s="126"/>
      <c r="C36" s="128"/>
      <c r="D36" s="3"/>
      <c r="E36" s="3"/>
      <c r="F36" s="3"/>
      <c r="G36" s="3"/>
      <c r="H36" s="3"/>
      <c r="I36" s="3"/>
      <c r="J36" s="3"/>
      <c r="K36" s="3"/>
      <c r="L36" s="3"/>
      <c r="M36" s="3"/>
      <c r="N36" s="3"/>
      <c r="O36" s="4"/>
      <c r="P36" s="3"/>
      <c r="Q36" s="16"/>
    </row>
    <row r="37" spans="1:25" ht="16.5" customHeight="1" x14ac:dyDescent="0.15">
      <c r="A37" s="55"/>
      <c r="B37" s="126"/>
      <c r="C37" s="128"/>
      <c r="D37" s="3"/>
      <c r="E37" s="36" t="s">
        <v>34</v>
      </c>
      <c r="F37" s="3"/>
      <c r="G37" s="3"/>
      <c r="H37" s="3"/>
      <c r="I37" s="3"/>
      <c r="J37" s="3"/>
      <c r="K37" s="3"/>
      <c r="L37" s="152" t="s">
        <v>14</v>
      </c>
      <c r="M37" s="152"/>
      <c r="N37" s="152"/>
      <c r="O37" s="152" t="s">
        <v>40</v>
      </c>
      <c r="P37" s="3"/>
      <c r="Q37" s="16"/>
    </row>
    <row r="38" spans="1:25" ht="16.5" customHeight="1" x14ac:dyDescent="0.15">
      <c r="A38" s="55"/>
      <c r="B38" s="126"/>
      <c r="C38" s="128"/>
      <c r="D38" s="3"/>
      <c r="E38" s="36" t="s">
        <v>35</v>
      </c>
      <c r="F38" s="3"/>
      <c r="G38" s="3"/>
      <c r="H38" s="3"/>
      <c r="I38" s="3"/>
      <c r="J38" s="3"/>
      <c r="K38" s="3"/>
      <c r="L38" s="152"/>
      <c r="M38" s="152"/>
      <c r="N38" s="152"/>
      <c r="O38" s="152"/>
      <c r="P38" s="3"/>
      <c r="Q38" s="16"/>
    </row>
    <row r="39" spans="1:25" ht="5.25" customHeight="1" x14ac:dyDescent="0.15">
      <c r="A39" s="55"/>
      <c r="B39" s="126"/>
      <c r="C39" s="128"/>
      <c r="D39" s="3"/>
      <c r="E39" s="75"/>
      <c r="F39" s="73"/>
      <c r="G39" s="73"/>
      <c r="H39" s="73"/>
      <c r="I39" s="73"/>
      <c r="J39" s="73"/>
      <c r="K39" s="73"/>
      <c r="L39" s="73"/>
      <c r="M39" s="73"/>
      <c r="N39" s="73"/>
      <c r="O39" s="74"/>
      <c r="P39" s="3"/>
      <c r="Q39" s="16"/>
    </row>
    <row r="40" spans="1:25" ht="16.5" customHeight="1" x14ac:dyDescent="0.15">
      <c r="A40" s="55"/>
      <c r="B40" s="126"/>
      <c r="C40" s="128"/>
      <c r="D40" s="3"/>
      <c r="E40" s="36" t="s">
        <v>37</v>
      </c>
      <c r="F40" s="3"/>
      <c r="G40" s="73"/>
      <c r="H40" s="73"/>
      <c r="I40" s="73"/>
      <c r="J40" s="73"/>
      <c r="K40" s="73"/>
      <c r="L40" s="152" t="s">
        <v>14</v>
      </c>
      <c r="M40" s="152"/>
      <c r="N40" s="152"/>
      <c r="O40" s="152" t="s">
        <v>15</v>
      </c>
      <c r="P40" s="3"/>
      <c r="Q40" s="16"/>
    </row>
    <row r="41" spans="1:25" ht="16.5" customHeight="1" x14ac:dyDescent="0.15">
      <c r="A41" s="55"/>
      <c r="B41" s="126"/>
      <c r="C41" s="128"/>
      <c r="D41" s="3"/>
      <c r="E41" s="36" t="s">
        <v>16</v>
      </c>
      <c r="F41" s="3"/>
      <c r="G41" s="73"/>
      <c r="H41" s="73"/>
      <c r="I41" s="73"/>
      <c r="J41" s="73"/>
      <c r="K41" s="73"/>
      <c r="L41" s="152"/>
      <c r="M41" s="152"/>
      <c r="N41" s="152"/>
      <c r="O41" s="152"/>
      <c r="P41" s="3"/>
      <c r="Q41" s="16"/>
    </row>
    <row r="42" spans="1:25" ht="5.25" customHeight="1" x14ac:dyDescent="0.15">
      <c r="A42" s="55"/>
      <c r="B42" s="126"/>
      <c r="C42" s="128"/>
      <c r="D42" s="3"/>
      <c r="E42" s="75"/>
      <c r="F42" s="73"/>
      <c r="G42" s="73"/>
      <c r="H42" s="73"/>
      <c r="I42" s="73"/>
      <c r="J42" s="73"/>
      <c r="K42" s="73"/>
      <c r="L42" s="73"/>
      <c r="M42" s="73"/>
      <c r="N42" s="73"/>
      <c r="O42" s="74"/>
      <c r="P42" s="3"/>
      <c r="Q42" s="16"/>
    </row>
    <row r="43" spans="1:25" ht="17.25" customHeight="1" x14ac:dyDescent="0.15">
      <c r="A43" s="55"/>
      <c r="B43" s="126"/>
      <c r="C43" s="128"/>
      <c r="D43" s="3"/>
      <c r="E43" s="36" t="s">
        <v>38</v>
      </c>
      <c r="F43" s="3"/>
      <c r="G43" s="73"/>
      <c r="H43" s="73"/>
      <c r="I43" s="73"/>
      <c r="J43" s="73"/>
      <c r="K43" s="73"/>
      <c r="L43" s="152" t="s">
        <v>14</v>
      </c>
      <c r="M43" s="152"/>
      <c r="N43" s="152"/>
      <c r="O43" s="152" t="s">
        <v>17</v>
      </c>
      <c r="P43" s="3"/>
      <c r="Q43" s="16"/>
    </row>
    <row r="44" spans="1:25" ht="17.25" customHeight="1" x14ac:dyDescent="0.15">
      <c r="A44" s="55"/>
      <c r="B44" s="126"/>
      <c r="C44" s="128"/>
      <c r="D44" s="3"/>
      <c r="E44" s="36" t="s">
        <v>18</v>
      </c>
      <c r="F44" s="3"/>
      <c r="G44" s="73"/>
      <c r="H44" s="73"/>
      <c r="I44" s="73"/>
      <c r="J44" s="73"/>
      <c r="K44" s="73"/>
      <c r="L44" s="152"/>
      <c r="M44" s="152"/>
      <c r="N44" s="152"/>
      <c r="O44" s="152"/>
      <c r="P44" s="3"/>
      <c r="Q44" s="16"/>
    </row>
    <row r="45" spans="1:25" ht="5.25" customHeight="1" x14ac:dyDescent="0.15">
      <c r="A45" s="55"/>
      <c r="B45" s="126"/>
      <c r="C45" s="128"/>
      <c r="D45" s="3"/>
      <c r="E45" s="37"/>
      <c r="F45" s="3"/>
      <c r="G45" s="73"/>
      <c r="H45" s="73"/>
      <c r="I45" s="73"/>
      <c r="J45" s="73"/>
      <c r="K45" s="73"/>
      <c r="L45" s="73"/>
      <c r="M45" s="73"/>
      <c r="N45" s="73"/>
      <c r="O45" s="74"/>
      <c r="P45" s="3"/>
      <c r="Q45" s="16"/>
    </row>
    <row r="46" spans="1:25" ht="17.25" customHeight="1" x14ac:dyDescent="0.15">
      <c r="A46" s="55"/>
      <c r="B46" s="126"/>
      <c r="C46" s="128"/>
      <c r="D46" s="3"/>
      <c r="E46" s="36" t="s">
        <v>39</v>
      </c>
      <c r="F46" s="3"/>
      <c r="G46" s="73"/>
      <c r="H46" s="73"/>
      <c r="I46" s="73"/>
      <c r="J46" s="73"/>
      <c r="K46" s="73"/>
      <c r="L46" s="152" t="s">
        <v>14</v>
      </c>
      <c r="M46" s="152"/>
      <c r="N46" s="152"/>
      <c r="O46" s="152" t="s">
        <v>26</v>
      </c>
      <c r="P46" s="3"/>
      <c r="Q46" s="16"/>
    </row>
    <row r="47" spans="1:25" ht="17.25" customHeight="1" x14ac:dyDescent="0.15">
      <c r="A47" s="55"/>
      <c r="B47" s="126"/>
      <c r="C47" s="128"/>
      <c r="D47" s="3"/>
      <c r="E47" s="36" t="s">
        <v>36</v>
      </c>
      <c r="F47" s="3"/>
      <c r="G47" s="73"/>
      <c r="H47" s="73"/>
      <c r="I47" s="73"/>
      <c r="J47" s="73"/>
      <c r="K47" s="73"/>
      <c r="L47" s="152"/>
      <c r="M47" s="152"/>
      <c r="N47" s="152"/>
      <c r="O47" s="152"/>
      <c r="P47" s="3"/>
      <c r="Q47" s="16"/>
    </row>
    <row r="48" spans="1:25" ht="12.75" customHeight="1" thickBot="1" x14ac:dyDescent="0.2">
      <c r="A48" s="55"/>
      <c r="B48" s="126"/>
      <c r="C48" s="128"/>
      <c r="D48" s="3"/>
      <c r="E48" s="37"/>
      <c r="F48" s="3"/>
      <c r="G48" s="3"/>
      <c r="H48" s="3"/>
      <c r="I48" s="3"/>
      <c r="J48" s="3"/>
      <c r="K48" s="3"/>
      <c r="L48" s="3"/>
      <c r="M48" s="3"/>
      <c r="N48" s="3"/>
      <c r="O48" s="4"/>
      <c r="P48" s="3"/>
      <c r="Q48" s="16"/>
    </row>
    <row r="49" spans="1:25" ht="15" customHeight="1" thickBot="1" x14ac:dyDescent="0.2">
      <c r="A49" s="55"/>
      <c r="B49" s="154" t="s">
        <v>92</v>
      </c>
      <c r="C49" s="155"/>
      <c r="D49" s="99"/>
      <c r="E49" s="100"/>
      <c r="F49" s="100"/>
      <c r="G49" s="100"/>
      <c r="H49" s="100"/>
      <c r="I49" s="100"/>
      <c r="J49" s="100"/>
      <c r="K49" s="100"/>
      <c r="L49" s="100"/>
      <c r="M49" s="100"/>
      <c r="N49" s="171" t="s">
        <v>41</v>
      </c>
      <c r="O49" s="171"/>
      <c r="P49" s="101"/>
      <c r="Q49" s="16"/>
    </row>
    <row r="50" spans="1:25" ht="30" customHeight="1" thickTop="1" thickBot="1" x14ac:dyDescent="0.2">
      <c r="A50" s="55"/>
      <c r="B50" s="154"/>
      <c r="C50" s="155"/>
      <c r="D50" s="102" t="s">
        <v>42</v>
      </c>
      <c r="E50" s="18"/>
      <c r="F50" s="18"/>
      <c r="G50" s="18"/>
      <c r="H50" s="18"/>
      <c r="I50" s="18"/>
      <c r="J50" s="18"/>
      <c r="K50" s="172" t="s">
        <v>43</v>
      </c>
      <c r="L50" s="173"/>
      <c r="M50" s="76">
        <v>1</v>
      </c>
      <c r="N50" s="18" t="s">
        <v>19</v>
      </c>
      <c r="O50" s="31">
        <f>IF(M56/L9&gt;=0.03,5,0)+IF(M56/L9&gt;=0.05,5,0)+IF(M56/L9&gt;=0.1,10,0)+IF(M56/L9&gt;=0.3,10,0)+IF(M56/L9&gt;=0.5,10,0)</f>
        <v>20</v>
      </c>
      <c r="P50" s="103"/>
      <c r="Q50" s="16"/>
    </row>
    <row r="51" spans="1:25" ht="30" customHeight="1" thickTop="1" x14ac:dyDescent="0.15">
      <c r="A51" s="55"/>
      <c r="B51" s="154"/>
      <c r="C51" s="155"/>
      <c r="D51" s="102"/>
      <c r="E51" s="211" t="s">
        <v>49</v>
      </c>
      <c r="F51" s="212"/>
      <c r="G51" s="212"/>
      <c r="H51" s="212"/>
      <c r="I51" s="212"/>
      <c r="J51" s="212"/>
      <c r="K51" s="172" t="s">
        <v>44</v>
      </c>
      <c r="L51" s="173"/>
      <c r="M51" s="76">
        <v>5</v>
      </c>
      <c r="N51" s="18" t="s">
        <v>19</v>
      </c>
      <c r="O51" s="19"/>
      <c r="P51" s="103"/>
      <c r="Q51" s="16"/>
    </row>
    <row r="52" spans="1:25" ht="30" customHeight="1" x14ac:dyDescent="0.15">
      <c r="A52" s="55"/>
      <c r="B52" s="154"/>
      <c r="C52" s="155"/>
      <c r="D52" s="102"/>
      <c r="E52" s="212"/>
      <c r="F52" s="212"/>
      <c r="G52" s="212"/>
      <c r="H52" s="212"/>
      <c r="I52" s="212"/>
      <c r="J52" s="212"/>
      <c r="K52" s="172" t="s">
        <v>45</v>
      </c>
      <c r="L52" s="173"/>
      <c r="M52" s="76">
        <v>12</v>
      </c>
      <c r="N52" s="18" t="s">
        <v>19</v>
      </c>
      <c r="O52" s="19"/>
      <c r="P52" s="103"/>
      <c r="Q52" s="16"/>
    </row>
    <row r="53" spans="1:25" ht="30" customHeight="1" x14ac:dyDescent="0.15">
      <c r="A53" s="55"/>
      <c r="B53" s="154"/>
      <c r="C53" s="155"/>
      <c r="D53" s="102"/>
      <c r="E53" s="18"/>
      <c r="F53" s="209" t="s">
        <v>76</v>
      </c>
      <c r="G53" s="209"/>
      <c r="H53" s="209"/>
      <c r="I53" s="209"/>
      <c r="J53" s="209"/>
      <c r="K53" s="174" t="s">
        <v>90</v>
      </c>
      <c r="L53" s="175"/>
      <c r="M53" s="76">
        <v>1</v>
      </c>
      <c r="N53" s="18" t="s">
        <v>19</v>
      </c>
      <c r="O53" s="19"/>
      <c r="P53" s="103"/>
      <c r="Q53" s="16"/>
    </row>
    <row r="54" spans="1:25" ht="30" customHeight="1" x14ac:dyDescent="0.15">
      <c r="A54" s="55"/>
      <c r="B54" s="154"/>
      <c r="C54" s="155"/>
      <c r="D54" s="102"/>
      <c r="E54" s="18"/>
      <c r="F54" s="18"/>
      <c r="G54" s="18"/>
      <c r="H54" s="18"/>
      <c r="I54" s="18"/>
      <c r="J54" s="18"/>
      <c r="K54" s="172" t="s">
        <v>46</v>
      </c>
      <c r="L54" s="173"/>
      <c r="M54" s="76">
        <v>35</v>
      </c>
      <c r="N54" s="18" t="s">
        <v>19</v>
      </c>
      <c r="O54" s="19"/>
      <c r="P54" s="103"/>
      <c r="Q54" s="16"/>
    </row>
    <row r="55" spans="1:25" ht="6.95" customHeight="1" x14ac:dyDescent="0.15">
      <c r="A55" s="55"/>
      <c r="B55" s="154"/>
      <c r="C55" s="155"/>
      <c r="D55" s="104"/>
      <c r="E55" s="17"/>
      <c r="F55" s="17"/>
      <c r="G55" s="17"/>
      <c r="H55" s="17"/>
      <c r="I55" s="17"/>
      <c r="J55" s="17"/>
      <c r="K55" s="38"/>
      <c r="L55" s="38"/>
      <c r="M55" s="35"/>
      <c r="N55" s="18"/>
      <c r="O55" s="19"/>
      <c r="P55" s="103"/>
      <c r="Q55" s="16"/>
    </row>
    <row r="56" spans="1:25" ht="9" customHeight="1" x14ac:dyDescent="0.15">
      <c r="A56" s="55"/>
      <c r="B56" s="154"/>
      <c r="C56" s="155"/>
      <c r="D56" s="105"/>
      <c r="E56" s="167"/>
      <c r="F56" s="167"/>
      <c r="G56" s="167"/>
      <c r="H56" s="167"/>
      <c r="I56" s="167"/>
      <c r="J56" s="83"/>
      <c r="K56" s="165" t="s">
        <v>48</v>
      </c>
      <c r="L56" s="166"/>
      <c r="M56" s="162">
        <f>(M50+M51+M53)*10+(M52-M53)*3+M54*0.2</f>
        <v>110</v>
      </c>
      <c r="N56" s="164" t="s">
        <v>3</v>
      </c>
      <c r="O56" s="19"/>
      <c r="P56" s="103"/>
      <c r="Q56" s="16"/>
      <c r="Y56" s="84"/>
    </row>
    <row r="57" spans="1:25" ht="9" customHeight="1" x14ac:dyDescent="0.15">
      <c r="A57" s="55"/>
      <c r="B57" s="154"/>
      <c r="C57" s="155"/>
      <c r="D57" s="105"/>
      <c r="E57" s="167"/>
      <c r="F57" s="167"/>
      <c r="G57" s="167"/>
      <c r="H57" s="167"/>
      <c r="I57" s="167"/>
      <c r="J57" s="83"/>
      <c r="K57" s="165"/>
      <c r="L57" s="166"/>
      <c r="M57" s="163"/>
      <c r="N57" s="164"/>
      <c r="O57" s="19"/>
      <c r="P57" s="103"/>
      <c r="Q57" s="16"/>
      <c r="Y57" s="84"/>
    </row>
    <row r="58" spans="1:25" ht="6.75" customHeight="1" x14ac:dyDescent="0.15">
      <c r="A58" s="55"/>
      <c r="B58" s="154"/>
      <c r="C58" s="155"/>
      <c r="D58" s="104"/>
      <c r="E58" s="17"/>
      <c r="F58" s="17"/>
      <c r="G58" s="17"/>
      <c r="H58" s="17"/>
      <c r="I58" s="17"/>
      <c r="J58" s="17"/>
      <c r="K58" s="38"/>
      <c r="L58" s="38"/>
      <c r="M58" s="35"/>
      <c r="N58" s="18"/>
      <c r="O58" s="19"/>
      <c r="P58" s="103"/>
      <c r="Q58" s="16"/>
    </row>
    <row r="59" spans="1:25" ht="9" customHeight="1" x14ac:dyDescent="0.15">
      <c r="A59" s="55"/>
      <c r="B59" s="154"/>
      <c r="C59" s="155"/>
      <c r="D59" s="105"/>
      <c r="E59" s="98"/>
      <c r="F59" s="202" t="s">
        <v>83</v>
      </c>
      <c r="G59" s="202"/>
      <c r="H59" s="202"/>
      <c r="I59" s="202"/>
      <c r="J59" s="202"/>
      <c r="K59" s="184" t="s">
        <v>82</v>
      </c>
      <c r="L59" s="201"/>
      <c r="M59" s="180">
        <f>ROUNDDOWN(M56/L9,3)</f>
        <v>0.183</v>
      </c>
      <c r="N59" s="164"/>
      <c r="O59" s="19"/>
      <c r="P59" s="103"/>
      <c r="Q59" s="16"/>
      <c r="Y59" s="84"/>
    </row>
    <row r="60" spans="1:25" ht="9" customHeight="1" x14ac:dyDescent="0.15">
      <c r="A60" s="55"/>
      <c r="B60" s="154"/>
      <c r="C60" s="155"/>
      <c r="D60" s="105"/>
      <c r="E60" s="98"/>
      <c r="F60" s="202"/>
      <c r="G60" s="202"/>
      <c r="H60" s="202"/>
      <c r="I60" s="202"/>
      <c r="J60" s="202"/>
      <c r="K60" s="184"/>
      <c r="L60" s="201"/>
      <c r="M60" s="181"/>
      <c r="N60" s="164"/>
      <c r="O60" s="19"/>
      <c r="P60" s="103"/>
      <c r="Q60" s="16"/>
      <c r="Y60" s="84"/>
    </row>
    <row r="61" spans="1:25" ht="6.75" customHeight="1" x14ac:dyDescent="0.15">
      <c r="A61" s="55"/>
      <c r="B61" s="154"/>
      <c r="C61" s="155"/>
      <c r="D61" s="104"/>
      <c r="E61" s="17"/>
      <c r="F61" s="17"/>
      <c r="G61" s="17"/>
      <c r="H61" s="17"/>
      <c r="I61" s="17"/>
      <c r="J61" s="17"/>
      <c r="K61" s="38"/>
      <c r="L61" s="38"/>
      <c r="M61" s="35"/>
      <c r="N61" s="18"/>
      <c r="O61" s="19"/>
      <c r="P61" s="103"/>
      <c r="Q61" s="16"/>
    </row>
    <row r="62" spans="1:25" ht="7.5" customHeight="1" thickBot="1" x14ac:dyDescent="0.2">
      <c r="A62" s="55"/>
      <c r="B62" s="154"/>
      <c r="C62" s="155"/>
      <c r="D62" s="106"/>
      <c r="E62" s="107"/>
      <c r="F62" s="107"/>
      <c r="G62" s="107"/>
      <c r="H62" s="107"/>
      <c r="I62" s="107"/>
      <c r="J62" s="107"/>
      <c r="K62" s="108"/>
      <c r="L62" s="108"/>
      <c r="M62" s="109"/>
      <c r="N62" s="110"/>
      <c r="O62" s="111"/>
      <c r="P62" s="112"/>
      <c r="Q62" s="16"/>
    </row>
    <row r="63" spans="1:25" ht="9" customHeight="1" x14ac:dyDescent="0.15">
      <c r="A63" s="55"/>
      <c r="B63" s="126"/>
      <c r="C63" s="128"/>
      <c r="D63" s="3"/>
      <c r="E63" s="37"/>
      <c r="F63" s="3"/>
      <c r="G63" s="3"/>
      <c r="H63" s="3"/>
      <c r="I63" s="3"/>
      <c r="J63" s="3"/>
      <c r="K63" s="3"/>
      <c r="L63" s="3"/>
      <c r="M63" s="3"/>
      <c r="N63" s="3"/>
      <c r="O63" s="4"/>
      <c r="P63" s="3"/>
      <c r="Q63" s="16"/>
      <c r="V63" s="39" t="s">
        <v>20</v>
      </c>
      <c r="W63" s="40"/>
      <c r="X63" s="41">
        <f>M50*18</f>
        <v>18</v>
      </c>
    </row>
    <row r="64" spans="1:25" ht="16.5" customHeight="1" x14ac:dyDescent="0.15">
      <c r="A64" s="55"/>
      <c r="B64" s="126"/>
      <c r="C64" s="128"/>
      <c r="D64" s="3"/>
      <c r="E64" s="36" t="s">
        <v>77</v>
      </c>
      <c r="F64" s="3"/>
      <c r="G64" s="3"/>
      <c r="H64" s="3"/>
      <c r="I64" s="3"/>
      <c r="J64" s="3"/>
      <c r="K64" s="3"/>
      <c r="L64" s="152" t="s">
        <v>14</v>
      </c>
      <c r="M64" s="152"/>
      <c r="N64" s="152"/>
      <c r="O64" s="74" t="s">
        <v>40</v>
      </c>
      <c r="P64" s="3"/>
      <c r="Q64" s="16"/>
    </row>
    <row r="65" spans="1:17" ht="5.25" customHeight="1" x14ac:dyDescent="0.15">
      <c r="A65" s="55"/>
      <c r="B65" s="126"/>
      <c r="C65" s="128"/>
      <c r="D65" s="3"/>
      <c r="E65" s="75"/>
      <c r="F65" s="73"/>
      <c r="G65" s="73"/>
      <c r="H65" s="73"/>
      <c r="I65" s="73"/>
      <c r="J65" s="73"/>
      <c r="K65" s="73"/>
      <c r="L65" s="73"/>
      <c r="M65" s="73"/>
      <c r="N65" s="73"/>
      <c r="O65" s="74"/>
      <c r="P65" s="3"/>
      <c r="Q65" s="16"/>
    </row>
    <row r="66" spans="1:17" ht="16.5" customHeight="1" x14ac:dyDescent="0.15">
      <c r="A66" s="55"/>
      <c r="B66" s="126"/>
      <c r="C66" s="128"/>
      <c r="D66" s="3"/>
      <c r="E66" s="36" t="s">
        <v>78</v>
      </c>
      <c r="F66" s="3"/>
      <c r="G66" s="73"/>
      <c r="H66" s="73"/>
      <c r="I66" s="73"/>
      <c r="J66" s="73"/>
      <c r="K66" s="73"/>
      <c r="L66" s="152" t="s">
        <v>14</v>
      </c>
      <c r="M66" s="152"/>
      <c r="N66" s="152"/>
      <c r="O66" s="74" t="s">
        <v>15</v>
      </c>
      <c r="P66" s="3"/>
      <c r="Q66" s="16"/>
    </row>
    <row r="67" spans="1:17" ht="5.25" customHeight="1" x14ac:dyDescent="0.15">
      <c r="A67" s="55"/>
      <c r="B67" s="126"/>
      <c r="C67" s="128"/>
      <c r="D67" s="3"/>
      <c r="E67" s="37"/>
      <c r="F67" s="3"/>
      <c r="G67" s="73"/>
      <c r="H67" s="73"/>
      <c r="I67" s="73"/>
      <c r="J67" s="73"/>
      <c r="K67" s="73"/>
      <c r="L67" s="73"/>
      <c r="M67" s="73"/>
      <c r="N67" s="73"/>
      <c r="O67" s="74"/>
      <c r="P67" s="3"/>
      <c r="Q67" s="16"/>
    </row>
    <row r="68" spans="1:17" ht="17.25" customHeight="1" x14ac:dyDescent="0.15">
      <c r="A68" s="55"/>
      <c r="B68" s="126"/>
      <c r="C68" s="128"/>
      <c r="D68" s="3"/>
      <c r="E68" s="36" t="s">
        <v>79</v>
      </c>
      <c r="F68" s="3"/>
      <c r="G68" s="73"/>
      <c r="H68" s="73"/>
      <c r="I68" s="73"/>
      <c r="J68" s="73"/>
      <c r="K68" s="73"/>
      <c r="L68" s="152" t="s">
        <v>14</v>
      </c>
      <c r="M68" s="152"/>
      <c r="N68" s="152"/>
      <c r="O68" s="74" t="s">
        <v>17</v>
      </c>
      <c r="P68" s="3"/>
      <c r="Q68" s="16"/>
    </row>
    <row r="69" spans="1:17" ht="5.25" customHeight="1" x14ac:dyDescent="0.15">
      <c r="A69" s="55"/>
      <c r="B69" s="126"/>
      <c r="C69" s="128"/>
      <c r="D69" s="3"/>
      <c r="E69" s="37"/>
      <c r="F69" s="3"/>
      <c r="G69" s="73"/>
      <c r="H69" s="73"/>
      <c r="I69" s="73"/>
      <c r="J69" s="73"/>
      <c r="K69" s="73"/>
      <c r="L69" s="73"/>
      <c r="M69" s="73"/>
      <c r="N69" s="73"/>
      <c r="O69" s="74"/>
      <c r="P69" s="3"/>
      <c r="Q69" s="16"/>
    </row>
    <row r="70" spans="1:17" ht="17.25" customHeight="1" x14ac:dyDescent="0.15">
      <c r="A70" s="55"/>
      <c r="B70" s="126"/>
      <c r="C70" s="128"/>
      <c r="D70" s="3"/>
      <c r="E70" s="36" t="s">
        <v>80</v>
      </c>
      <c r="F70" s="3"/>
      <c r="G70" s="73"/>
      <c r="H70" s="73"/>
      <c r="I70" s="73"/>
      <c r="J70" s="73"/>
      <c r="K70" s="73"/>
      <c r="L70" s="152" t="s">
        <v>14</v>
      </c>
      <c r="M70" s="152"/>
      <c r="N70" s="152"/>
      <c r="O70" s="74" t="s">
        <v>26</v>
      </c>
      <c r="P70" s="3"/>
      <c r="Q70" s="16"/>
    </row>
    <row r="71" spans="1:17" ht="5.25" customHeight="1" x14ac:dyDescent="0.15">
      <c r="A71" s="55"/>
      <c r="B71" s="126"/>
      <c r="C71" s="128"/>
      <c r="D71" s="3"/>
      <c r="E71" s="37"/>
      <c r="F71" s="3"/>
      <c r="G71" s="73"/>
      <c r="H71" s="73"/>
      <c r="I71" s="73"/>
      <c r="J71" s="73"/>
      <c r="K71" s="73"/>
      <c r="L71" s="73"/>
      <c r="M71" s="73"/>
      <c r="N71" s="73"/>
      <c r="O71" s="74"/>
      <c r="P71" s="3"/>
      <c r="Q71" s="16"/>
    </row>
    <row r="72" spans="1:17" ht="17.25" customHeight="1" x14ac:dyDescent="0.15">
      <c r="A72" s="55"/>
      <c r="B72" s="126"/>
      <c r="C72" s="128"/>
      <c r="D72" s="3"/>
      <c r="E72" s="36" t="s">
        <v>81</v>
      </c>
      <c r="F72" s="3"/>
      <c r="G72" s="73"/>
      <c r="H72" s="73"/>
      <c r="I72" s="73"/>
      <c r="J72" s="73"/>
      <c r="K72" s="73"/>
      <c r="L72" s="152" t="s">
        <v>14</v>
      </c>
      <c r="M72" s="152"/>
      <c r="N72" s="152"/>
      <c r="O72" s="74" t="s">
        <v>50</v>
      </c>
      <c r="P72" s="3"/>
      <c r="Q72" s="16"/>
    </row>
    <row r="73" spans="1:17" ht="17.25" customHeight="1" x14ac:dyDescent="0.15">
      <c r="A73" s="55"/>
      <c r="B73" s="130"/>
      <c r="C73" s="131"/>
      <c r="D73" s="46"/>
      <c r="E73" s="95"/>
      <c r="F73" s="46"/>
      <c r="G73" s="96"/>
      <c r="H73" s="96"/>
      <c r="I73" s="96"/>
      <c r="J73" s="96"/>
      <c r="K73" s="96"/>
      <c r="L73" s="97"/>
      <c r="M73" s="97"/>
      <c r="N73" s="97"/>
      <c r="O73" s="97"/>
      <c r="P73" s="46"/>
      <c r="Q73" s="48"/>
    </row>
    <row r="74" spans="1:17" ht="17.25" customHeight="1" x14ac:dyDescent="0.15">
      <c r="A74" s="55"/>
      <c r="B74" s="136"/>
      <c r="C74" s="133"/>
      <c r="D74" s="11"/>
      <c r="E74" s="137"/>
      <c r="F74" s="11"/>
      <c r="G74" s="138"/>
      <c r="H74" s="138"/>
      <c r="I74" s="138"/>
      <c r="J74" s="138"/>
      <c r="K74" s="138"/>
      <c r="L74" s="139"/>
      <c r="M74" s="139"/>
      <c r="N74" s="139"/>
      <c r="O74" s="139"/>
      <c r="P74" s="11"/>
      <c r="Q74" s="11"/>
    </row>
    <row r="75" spans="1:17" ht="17.25" customHeight="1" x14ac:dyDescent="0.15">
      <c r="A75" s="55"/>
      <c r="B75" s="140"/>
      <c r="C75" s="131"/>
      <c r="D75" s="46"/>
      <c r="E75" s="95"/>
      <c r="F75" s="46"/>
      <c r="G75" s="96"/>
      <c r="H75" s="96"/>
      <c r="I75" s="96"/>
      <c r="J75" s="96"/>
      <c r="K75" s="96"/>
      <c r="L75" s="97"/>
      <c r="M75" s="97"/>
      <c r="N75" s="97"/>
      <c r="O75" s="97"/>
      <c r="P75" s="46"/>
      <c r="Q75" s="46"/>
    </row>
    <row r="76" spans="1:17" ht="17.25" customHeight="1" thickBot="1" x14ac:dyDescent="0.2">
      <c r="A76" s="55"/>
      <c r="B76" s="132"/>
      <c r="C76" s="133"/>
      <c r="D76" s="134"/>
      <c r="E76" s="135"/>
      <c r="F76" s="11"/>
      <c r="G76" s="11"/>
      <c r="H76" s="11"/>
      <c r="I76" s="11"/>
      <c r="J76" s="11"/>
      <c r="K76" s="11"/>
      <c r="L76" s="11"/>
      <c r="M76" s="11"/>
      <c r="N76" s="11"/>
      <c r="O76" s="13"/>
      <c r="P76" s="11"/>
      <c r="Q76" s="14"/>
    </row>
    <row r="77" spans="1:17" ht="15" customHeight="1" thickBot="1" x14ac:dyDescent="0.2">
      <c r="A77" s="55"/>
      <c r="B77" s="154" t="s">
        <v>93</v>
      </c>
      <c r="C77" s="155"/>
      <c r="D77" s="99"/>
      <c r="E77" s="100"/>
      <c r="F77" s="100"/>
      <c r="G77" s="100"/>
      <c r="H77" s="100"/>
      <c r="I77" s="100"/>
      <c r="J77" s="100"/>
      <c r="K77" s="100"/>
      <c r="L77" s="100"/>
      <c r="M77" s="100"/>
      <c r="N77" s="171" t="s">
        <v>22</v>
      </c>
      <c r="O77" s="171"/>
      <c r="P77" s="101"/>
      <c r="Q77" s="16"/>
    </row>
    <row r="78" spans="1:17" ht="30" customHeight="1" thickTop="1" thickBot="1" x14ac:dyDescent="0.2">
      <c r="A78" s="55"/>
      <c r="B78" s="154"/>
      <c r="C78" s="155"/>
      <c r="D78" s="102" t="s">
        <v>103</v>
      </c>
      <c r="E78" s="17"/>
      <c r="F78" s="17"/>
      <c r="G78" s="17"/>
      <c r="H78" s="17"/>
      <c r="I78" s="17"/>
      <c r="J78" s="17"/>
      <c r="K78" s="143"/>
      <c r="L78" s="144"/>
      <c r="M78" s="77">
        <v>35.5</v>
      </c>
      <c r="N78" s="18" t="s">
        <v>23</v>
      </c>
      <c r="O78" s="31">
        <f>IF(M79/M78&gt;=0.3,5,0)+IF(M79/M78&gt;=0.5,5,0)+IF(M79/M78&gt;=0.7,10,0)</f>
        <v>10</v>
      </c>
      <c r="P78" s="103"/>
      <c r="Q78" s="16"/>
    </row>
    <row r="79" spans="1:17" ht="30.75" customHeight="1" thickTop="1" x14ac:dyDescent="0.15">
      <c r="A79" s="55"/>
      <c r="B79" s="154"/>
      <c r="C79" s="155"/>
      <c r="D79" s="102" t="s">
        <v>25</v>
      </c>
      <c r="E79" s="17"/>
      <c r="F79" s="17"/>
      <c r="G79" s="17"/>
      <c r="H79" s="17"/>
      <c r="I79" s="17"/>
      <c r="J79" s="17"/>
      <c r="K79" s="17"/>
      <c r="L79" s="17"/>
      <c r="M79" s="77">
        <v>18.8</v>
      </c>
      <c r="N79" s="18" t="s">
        <v>23</v>
      </c>
      <c r="O79" s="19"/>
      <c r="P79" s="103"/>
      <c r="Q79" s="16"/>
    </row>
    <row r="80" spans="1:17" ht="4.5" customHeight="1" x14ac:dyDescent="0.15">
      <c r="A80" s="55"/>
      <c r="B80" s="154"/>
      <c r="C80" s="155"/>
      <c r="D80" s="105"/>
      <c r="E80" s="83"/>
      <c r="F80" s="83"/>
      <c r="G80" s="83"/>
      <c r="H80" s="83"/>
      <c r="I80" s="83"/>
      <c r="J80" s="83"/>
      <c r="K80" s="83"/>
      <c r="L80" s="17"/>
      <c r="M80" s="35"/>
      <c r="N80" s="17"/>
      <c r="O80" s="19"/>
      <c r="P80" s="103"/>
      <c r="Q80" s="16"/>
    </row>
    <row r="81" spans="1:25" ht="9" customHeight="1" x14ac:dyDescent="0.15">
      <c r="A81" s="55"/>
      <c r="B81" s="154"/>
      <c r="C81" s="155"/>
      <c r="D81" s="105"/>
      <c r="E81" s="176" t="s">
        <v>84</v>
      </c>
      <c r="F81" s="176"/>
      <c r="G81" s="176"/>
      <c r="H81" s="176"/>
      <c r="I81" s="176"/>
      <c r="J81" s="176"/>
      <c r="K81" s="176"/>
      <c r="L81" s="177"/>
      <c r="M81" s="180">
        <f>ROUNDDOWN(M79/M78,3)</f>
        <v>0.52900000000000003</v>
      </c>
      <c r="N81" s="164"/>
      <c r="O81" s="19"/>
      <c r="P81" s="103"/>
      <c r="Q81" s="16"/>
      <c r="Y81" s="84"/>
    </row>
    <row r="82" spans="1:25" ht="9" customHeight="1" x14ac:dyDescent="0.15">
      <c r="A82" s="55"/>
      <c r="B82" s="154"/>
      <c r="C82" s="155"/>
      <c r="D82" s="105"/>
      <c r="E82" s="176"/>
      <c r="F82" s="176"/>
      <c r="G82" s="176"/>
      <c r="H82" s="176"/>
      <c r="I82" s="176"/>
      <c r="J82" s="176"/>
      <c r="K82" s="176"/>
      <c r="L82" s="177"/>
      <c r="M82" s="181"/>
      <c r="N82" s="164"/>
      <c r="O82" s="19"/>
      <c r="P82" s="103"/>
      <c r="Q82" s="16"/>
      <c r="Y82" s="84"/>
    </row>
    <row r="83" spans="1:25" ht="8.25" customHeight="1" x14ac:dyDescent="0.15">
      <c r="A83" s="55"/>
      <c r="B83" s="154"/>
      <c r="C83" s="155"/>
      <c r="D83" s="105"/>
      <c r="E83" s="83"/>
      <c r="F83" s="83"/>
      <c r="G83" s="83"/>
      <c r="H83" s="83"/>
      <c r="I83" s="83"/>
      <c r="J83" s="83"/>
      <c r="K83" s="83"/>
      <c r="L83" s="17"/>
      <c r="M83" s="35"/>
      <c r="N83" s="17"/>
      <c r="O83" s="19"/>
      <c r="P83" s="103"/>
      <c r="Q83" s="16"/>
    </row>
    <row r="84" spans="1:25" ht="3.75" customHeight="1" thickBot="1" x14ac:dyDescent="0.2">
      <c r="A84" s="55"/>
      <c r="B84" s="154"/>
      <c r="C84" s="155"/>
      <c r="D84" s="113"/>
      <c r="E84" s="114"/>
      <c r="F84" s="114"/>
      <c r="G84" s="114"/>
      <c r="H84" s="114"/>
      <c r="I84" s="114"/>
      <c r="J84" s="114"/>
      <c r="K84" s="114"/>
      <c r="L84" s="107"/>
      <c r="M84" s="107"/>
      <c r="N84" s="107"/>
      <c r="O84" s="111"/>
      <c r="P84" s="112"/>
      <c r="Q84" s="16"/>
    </row>
    <row r="85" spans="1:25" ht="8.25" customHeight="1" x14ac:dyDescent="0.15">
      <c r="A85" s="55"/>
      <c r="B85" s="126"/>
      <c r="C85" s="128"/>
      <c r="D85" s="3"/>
      <c r="E85" s="3"/>
      <c r="F85" s="3"/>
      <c r="G85" s="3"/>
      <c r="H85" s="3"/>
      <c r="I85" s="3"/>
      <c r="J85" s="3"/>
      <c r="K85" s="3"/>
      <c r="L85" s="3"/>
      <c r="M85" s="3"/>
      <c r="N85" s="3"/>
      <c r="O85" s="4"/>
      <c r="P85" s="3"/>
      <c r="Q85" s="16"/>
    </row>
    <row r="86" spans="1:25" ht="17.25" customHeight="1" x14ac:dyDescent="0.15">
      <c r="A86" s="55"/>
      <c r="B86" s="126"/>
      <c r="C86" s="128"/>
      <c r="D86" s="3"/>
      <c r="E86" s="36" t="s">
        <v>53</v>
      </c>
      <c r="F86" s="73"/>
      <c r="G86" s="73"/>
      <c r="H86" s="73"/>
      <c r="I86" s="73"/>
      <c r="J86" s="73"/>
      <c r="K86" s="73"/>
      <c r="L86" s="152" t="s">
        <v>14</v>
      </c>
      <c r="M86" s="152"/>
      <c r="N86" s="152"/>
      <c r="O86" s="74" t="s">
        <v>40</v>
      </c>
      <c r="P86" s="3"/>
      <c r="Q86" s="16"/>
      <c r="V86" s="148" t="s">
        <v>24</v>
      </c>
      <c r="W86" s="148"/>
      <c r="X86" s="42">
        <f>M79/M78</f>
        <v>0.52957746478873247</v>
      </c>
    </row>
    <row r="87" spans="1:25" ht="9" customHeight="1" x14ac:dyDescent="0.15">
      <c r="A87" s="55"/>
      <c r="B87" s="126"/>
      <c r="C87" s="128"/>
      <c r="D87" s="3"/>
      <c r="E87" s="37"/>
      <c r="F87" s="73"/>
      <c r="G87" s="73"/>
      <c r="H87" s="73"/>
      <c r="I87" s="73"/>
      <c r="J87" s="73"/>
      <c r="K87" s="73"/>
      <c r="L87" s="73"/>
      <c r="M87" s="73"/>
      <c r="N87" s="73"/>
      <c r="O87" s="74"/>
      <c r="P87" s="3"/>
      <c r="Q87" s="16"/>
    </row>
    <row r="88" spans="1:25" ht="17.25" customHeight="1" x14ac:dyDescent="0.15">
      <c r="A88" s="55"/>
      <c r="B88" s="126"/>
      <c r="C88" s="128"/>
      <c r="D88" s="3"/>
      <c r="E88" s="36" t="s">
        <v>54</v>
      </c>
      <c r="F88" s="73"/>
      <c r="G88" s="73"/>
      <c r="H88" s="73"/>
      <c r="I88" s="73"/>
      <c r="J88" s="73"/>
      <c r="K88" s="73"/>
      <c r="L88" s="152" t="s">
        <v>14</v>
      </c>
      <c r="M88" s="152"/>
      <c r="N88" s="152"/>
      <c r="O88" s="74" t="s">
        <v>15</v>
      </c>
      <c r="P88" s="3"/>
      <c r="Q88" s="16"/>
      <c r="V88" s="148" t="s">
        <v>24</v>
      </c>
      <c r="W88" s="148"/>
      <c r="X88" s="42" t="e">
        <f>M83/M80</f>
        <v>#DIV/0!</v>
      </c>
    </row>
    <row r="89" spans="1:25" ht="9" customHeight="1" x14ac:dyDescent="0.15">
      <c r="A89" s="55"/>
      <c r="B89" s="126"/>
      <c r="C89" s="128"/>
      <c r="D89" s="3"/>
      <c r="E89" s="37"/>
      <c r="F89" s="73"/>
      <c r="G89" s="73"/>
      <c r="H89" s="73"/>
      <c r="I89" s="73"/>
      <c r="J89" s="73"/>
      <c r="K89" s="73"/>
      <c r="L89" s="73"/>
      <c r="M89" s="73"/>
      <c r="N89" s="73"/>
      <c r="O89" s="74"/>
      <c r="P89" s="3"/>
      <c r="Q89" s="16"/>
    </row>
    <row r="90" spans="1:25" ht="17.25" customHeight="1" x14ac:dyDescent="0.15">
      <c r="A90" s="55"/>
      <c r="B90" s="126"/>
      <c r="C90" s="128"/>
      <c r="D90" s="3"/>
      <c r="E90" s="36" t="s">
        <v>52</v>
      </c>
      <c r="F90" s="73"/>
      <c r="G90" s="73"/>
      <c r="H90" s="73"/>
      <c r="I90" s="73"/>
      <c r="J90" s="73"/>
      <c r="K90" s="73"/>
      <c r="L90" s="152" t="s">
        <v>14</v>
      </c>
      <c r="M90" s="152"/>
      <c r="N90" s="152"/>
      <c r="O90" s="74" t="s">
        <v>17</v>
      </c>
      <c r="P90" s="3"/>
      <c r="Q90" s="16"/>
      <c r="V90" s="148" t="s">
        <v>24</v>
      </c>
      <c r="W90" s="148"/>
      <c r="X90" s="42" t="e">
        <f>M85/M84</f>
        <v>#DIV/0!</v>
      </c>
    </row>
    <row r="91" spans="1:25" ht="17.25" customHeight="1" x14ac:dyDescent="0.15">
      <c r="A91" s="55"/>
      <c r="B91" s="126"/>
      <c r="C91" s="128"/>
      <c r="D91" s="3"/>
      <c r="E91" s="36"/>
      <c r="F91" s="73"/>
      <c r="G91" s="73"/>
      <c r="H91" s="73"/>
      <c r="I91" s="73"/>
      <c r="J91" s="73"/>
      <c r="K91" s="73"/>
      <c r="L91" s="152"/>
      <c r="M91" s="152"/>
      <c r="N91" s="152"/>
      <c r="O91" s="74"/>
      <c r="P91" s="3"/>
      <c r="Q91" s="16"/>
    </row>
    <row r="92" spans="1:25" ht="17.25" customHeight="1" thickBot="1" x14ac:dyDescent="0.2">
      <c r="A92" s="55"/>
      <c r="B92" s="129"/>
      <c r="C92" s="128"/>
      <c r="D92" s="3"/>
      <c r="E92" s="37"/>
      <c r="F92" s="3"/>
      <c r="G92" s="3"/>
      <c r="H92" s="3"/>
      <c r="I92" s="3"/>
      <c r="J92" s="3"/>
      <c r="K92" s="3"/>
      <c r="L92" s="3"/>
      <c r="M92" s="3"/>
      <c r="N92" s="3"/>
      <c r="O92" s="4"/>
      <c r="P92" s="3"/>
      <c r="Q92" s="16"/>
    </row>
    <row r="93" spans="1:25" ht="16.5" customHeight="1" thickBot="1" x14ac:dyDescent="0.2">
      <c r="A93" s="55"/>
      <c r="B93" s="154" t="s">
        <v>94</v>
      </c>
      <c r="C93" s="155"/>
      <c r="D93" s="99"/>
      <c r="E93" s="100"/>
      <c r="F93" s="100"/>
      <c r="G93" s="100"/>
      <c r="H93" s="100"/>
      <c r="I93" s="100"/>
      <c r="J93" s="100"/>
      <c r="K93" s="100"/>
      <c r="L93" s="100"/>
      <c r="M93" s="149" t="s">
        <v>56</v>
      </c>
      <c r="N93" s="149"/>
      <c r="O93" s="149"/>
      <c r="P93" s="101"/>
      <c r="Q93" s="16"/>
    </row>
    <row r="94" spans="1:25" ht="30" customHeight="1" thickTop="1" thickBot="1" x14ac:dyDescent="0.2">
      <c r="A94" s="55"/>
      <c r="B94" s="154"/>
      <c r="C94" s="155"/>
      <c r="D94" s="160" t="s">
        <v>73</v>
      </c>
      <c r="E94" s="161"/>
      <c r="F94" s="161"/>
      <c r="G94" s="161"/>
      <c r="H94" s="161"/>
      <c r="I94" s="161"/>
      <c r="J94" s="161"/>
      <c r="K94" s="161"/>
      <c r="L94" s="17"/>
      <c r="M94" s="78">
        <v>0</v>
      </c>
      <c r="N94" s="18" t="s">
        <v>3</v>
      </c>
      <c r="O94" s="31">
        <f>IF((M94&gt;=2)*AND(M94&gt;=L9/100),5,0)</f>
        <v>0</v>
      </c>
      <c r="P94" s="103"/>
      <c r="Q94" s="16"/>
    </row>
    <row r="95" spans="1:25" ht="15" customHeight="1" thickTop="1" x14ac:dyDescent="0.15">
      <c r="A95" s="55"/>
      <c r="B95" s="154"/>
      <c r="C95" s="155"/>
      <c r="D95" s="160"/>
      <c r="E95" s="161"/>
      <c r="F95" s="161"/>
      <c r="G95" s="161"/>
      <c r="H95" s="161"/>
      <c r="I95" s="161"/>
      <c r="J95" s="161"/>
      <c r="K95" s="161"/>
      <c r="L95" s="17"/>
      <c r="M95" s="79"/>
      <c r="N95" s="18"/>
      <c r="O95" s="18"/>
      <c r="P95" s="103"/>
      <c r="Q95" s="16"/>
    </row>
    <row r="96" spans="1:25" ht="6.75" customHeight="1" thickBot="1" x14ac:dyDescent="0.2">
      <c r="A96" s="55"/>
      <c r="B96" s="154"/>
      <c r="C96" s="155"/>
      <c r="D96" s="178"/>
      <c r="E96" s="179"/>
      <c r="F96" s="179"/>
      <c r="G96" s="179"/>
      <c r="H96" s="179"/>
      <c r="I96" s="179"/>
      <c r="J96" s="179"/>
      <c r="K96" s="179"/>
      <c r="L96" s="107"/>
      <c r="M96" s="107"/>
      <c r="N96" s="107"/>
      <c r="O96" s="111"/>
      <c r="P96" s="112"/>
      <c r="Q96" s="16"/>
    </row>
    <row r="97" spans="1:25" ht="8.1" customHeight="1" x14ac:dyDescent="0.15">
      <c r="A97" s="55"/>
      <c r="B97" s="126"/>
      <c r="C97" s="127"/>
      <c r="D97" s="3"/>
      <c r="E97" s="3"/>
      <c r="F97" s="3"/>
      <c r="G97" s="3"/>
      <c r="H97" s="3"/>
      <c r="I97" s="3"/>
      <c r="J97" s="3"/>
      <c r="K97" s="3"/>
      <c r="L97" s="3"/>
      <c r="M97" s="3"/>
      <c r="N97" s="3"/>
      <c r="O97" s="4"/>
      <c r="P97" s="3"/>
      <c r="Q97" s="16"/>
    </row>
    <row r="98" spans="1:25" ht="16.5" customHeight="1" x14ac:dyDescent="0.15">
      <c r="A98" s="55"/>
      <c r="B98" s="126"/>
      <c r="C98" s="127"/>
      <c r="D98" s="73"/>
      <c r="E98" s="3" t="s">
        <v>55</v>
      </c>
      <c r="F98" s="73"/>
      <c r="G98" s="73"/>
      <c r="H98" s="73"/>
      <c r="I98" s="73"/>
      <c r="J98" s="73"/>
      <c r="K98" s="73"/>
      <c r="L98" s="152" t="s">
        <v>14</v>
      </c>
      <c r="M98" s="152"/>
      <c r="N98" s="152"/>
      <c r="O98" s="74" t="s">
        <v>40</v>
      </c>
      <c r="P98" s="3"/>
      <c r="Q98" s="16"/>
    </row>
    <row r="99" spans="1:25" ht="16.5" customHeight="1" thickBot="1" x14ac:dyDescent="0.2">
      <c r="A99" s="55"/>
      <c r="B99" s="126"/>
      <c r="C99" s="127"/>
      <c r="D99" s="73"/>
      <c r="E99" s="73"/>
      <c r="F99" s="73"/>
      <c r="G99" s="73"/>
      <c r="H99" s="73"/>
      <c r="I99" s="73"/>
      <c r="J99" s="73"/>
      <c r="K99" s="73"/>
      <c r="L99" s="74"/>
      <c r="M99" s="74"/>
      <c r="N99" s="74"/>
      <c r="O99" s="74"/>
      <c r="P99" s="3"/>
      <c r="Q99" s="16"/>
    </row>
    <row r="100" spans="1:25" ht="15" customHeight="1" thickBot="1" x14ac:dyDescent="0.2">
      <c r="A100" s="55"/>
      <c r="B100" s="154" t="s">
        <v>95</v>
      </c>
      <c r="C100" s="155"/>
      <c r="D100" s="62"/>
      <c r="E100" s="63"/>
      <c r="F100" s="63"/>
      <c r="G100" s="63"/>
      <c r="H100" s="63"/>
      <c r="I100" s="63"/>
      <c r="J100" s="63"/>
      <c r="K100" s="63"/>
      <c r="L100" s="63"/>
      <c r="M100" s="159" t="s">
        <v>60</v>
      </c>
      <c r="N100" s="159"/>
      <c r="O100" s="159"/>
      <c r="P100" s="64"/>
      <c r="Q100" s="16"/>
      <c r="V100" s="168" t="s">
        <v>29</v>
      </c>
      <c r="W100" s="168"/>
      <c r="X100" s="168"/>
      <c r="Y100" s="24">
        <v>0.3</v>
      </c>
    </row>
    <row r="101" spans="1:25" ht="30" customHeight="1" thickTop="1" thickBot="1" x14ac:dyDescent="0.2">
      <c r="A101" s="55"/>
      <c r="B101" s="154"/>
      <c r="C101" s="155"/>
      <c r="D101" s="65" t="s">
        <v>57</v>
      </c>
      <c r="E101" s="17"/>
      <c r="F101" s="17"/>
      <c r="G101" s="17"/>
      <c r="H101" s="17"/>
      <c r="I101" s="17"/>
      <c r="J101" s="86"/>
      <c r="K101" s="86"/>
      <c r="L101" s="87"/>
      <c r="M101" s="66">
        <v>48.8</v>
      </c>
      <c r="N101" s="18" t="s">
        <v>3</v>
      </c>
      <c r="O101" s="31">
        <f>IF(OR(M101&gt;=100,AND((M101&gt;=(M28*0.25)),M101&gt;=10)),5,0)+IF(OR(M101&gt;=200,AND((M101&gt;=(M28*0.5)),M101&gt;=20)),5,0)</f>
        <v>5</v>
      </c>
      <c r="P101" s="67"/>
      <c r="Q101" s="16"/>
      <c r="V101" s="168" t="s">
        <v>30</v>
      </c>
      <c r="W101" s="168"/>
      <c r="X101" s="168"/>
      <c r="Y101" s="43" t="s">
        <v>31</v>
      </c>
    </row>
    <row r="102" spans="1:25" ht="9" customHeight="1" thickTop="1" x14ac:dyDescent="0.15">
      <c r="A102" s="55"/>
      <c r="B102" s="154"/>
      <c r="C102" s="155"/>
      <c r="D102" s="82"/>
      <c r="E102" s="83"/>
      <c r="F102" s="83"/>
      <c r="G102" s="83"/>
      <c r="H102" s="83"/>
      <c r="I102" s="83"/>
      <c r="J102" s="83"/>
      <c r="K102" s="17"/>
      <c r="L102" s="17"/>
      <c r="M102" s="33"/>
      <c r="N102" s="17"/>
      <c r="O102" s="34"/>
      <c r="P102" s="67"/>
      <c r="Q102" s="16"/>
      <c r="V102" s="81"/>
      <c r="W102" s="81"/>
      <c r="X102" s="81"/>
      <c r="Y102" s="43"/>
    </row>
    <row r="103" spans="1:25" ht="15" customHeight="1" thickBot="1" x14ac:dyDescent="0.2">
      <c r="A103" s="55"/>
      <c r="B103" s="154"/>
      <c r="C103" s="155"/>
      <c r="D103" s="69"/>
      <c r="E103" s="70"/>
      <c r="F103" s="70"/>
      <c r="G103" s="70"/>
      <c r="H103" s="70"/>
      <c r="I103" s="70"/>
      <c r="J103" s="70"/>
      <c r="K103" s="70"/>
      <c r="L103" s="70"/>
      <c r="M103" s="70"/>
      <c r="N103" s="70"/>
      <c r="O103" s="71"/>
      <c r="P103" s="72"/>
      <c r="Q103" s="16"/>
      <c r="V103" s="168" t="s">
        <v>13</v>
      </c>
      <c r="W103" s="168"/>
      <c r="X103" s="168"/>
      <c r="Y103" s="32" t="e">
        <f>M101/L92</f>
        <v>#DIV/0!</v>
      </c>
    </row>
    <row r="104" spans="1:25" ht="8.25" customHeight="1" x14ac:dyDescent="0.15">
      <c r="A104" s="55"/>
      <c r="B104" s="126"/>
      <c r="C104" s="128"/>
      <c r="D104" s="3"/>
      <c r="E104" s="3"/>
      <c r="F104" s="3"/>
      <c r="G104" s="3"/>
      <c r="H104" s="3"/>
      <c r="I104" s="3"/>
      <c r="J104" s="3"/>
      <c r="K104" s="3"/>
      <c r="L104" s="3"/>
      <c r="M104" s="3"/>
      <c r="N104" s="3"/>
      <c r="O104" s="4"/>
      <c r="P104" s="3"/>
      <c r="Q104" s="16"/>
    </row>
    <row r="105" spans="1:25" ht="16.5" customHeight="1" x14ac:dyDescent="0.15">
      <c r="A105" s="55"/>
      <c r="B105" s="126"/>
      <c r="C105" s="128"/>
      <c r="D105" s="3"/>
      <c r="E105" s="169" t="s">
        <v>58</v>
      </c>
      <c r="F105" s="169"/>
      <c r="G105" s="169"/>
      <c r="H105" s="169"/>
      <c r="I105" s="169"/>
      <c r="J105" s="169"/>
      <c r="K105" s="169"/>
      <c r="L105" s="169"/>
      <c r="M105" s="152" t="s">
        <v>14</v>
      </c>
      <c r="N105" s="73"/>
      <c r="O105" s="152" t="s">
        <v>40</v>
      </c>
      <c r="P105" s="3"/>
      <c r="Q105" s="16"/>
    </row>
    <row r="106" spans="1:25" ht="16.5" customHeight="1" x14ac:dyDescent="0.15">
      <c r="A106" s="55"/>
      <c r="B106" s="126"/>
      <c r="C106" s="128"/>
      <c r="D106" s="3"/>
      <c r="E106" s="169"/>
      <c r="F106" s="169"/>
      <c r="G106" s="169"/>
      <c r="H106" s="169"/>
      <c r="I106" s="169"/>
      <c r="J106" s="169"/>
      <c r="K106" s="169"/>
      <c r="L106" s="169"/>
      <c r="M106" s="152"/>
      <c r="N106" s="73"/>
      <c r="O106" s="152"/>
      <c r="P106" s="3"/>
      <c r="Q106" s="16"/>
    </row>
    <row r="107" spans="1:25" ht="5.25" customHeight="1" x14ac:dyDescent="0.15">
      <c r="A107" s="55"/>
      <c r="B107" s="126"/>
      <c r="C107" s="128"/>
      <c r="D107" s="3"/>
      <c r="E107" s="75"/>
      <c r="F107" s="73"/>
      <c r="G107" s="73"/>
      <c r="H107" s="73"/>
      <c r="I107" s="73"/>
      <c r="J107" s="73"/>
      <c r="K107" s="73"/>
      <c r="L107" s="73"/>
      <c r="M107" s="73"/>
      <c r="N107" s="73"/>
      <c r="O107" s="74"/>
      <c r="P107" s="3"/>
      <c r="Q107" s="16"/>
    </row>
    <row r="108" spans="1:25" ht="16.5" customHeight="1" x14ac:dyDescent="0.15">
      <c r="A108" s="55"/>
      <c r="B108" s="126"/>
      <c r="C108" s="128"/>
      <c r="D108" s="3"/>
      <c r="E108" s="170" t="s">
        <v>59</v>
      </c>
      <c r="F108" s="170"/>
      <c r="G108" s="170"/>
      <c r="H108" s="170"/>
      <c r="I108" s="170"/>
      <c r="J108" s="170"/>
      <c r="K108" s="170"/>
      <c r="M108" s="74" t="s">
        <v>14</v>
      </c>
      <c r="N108" s="73"/>
      <c r="O108" s="152" t="s">
        <v>15</v>
      </c>
      <c r="P108" s="3"/>
      <c r="Q108" s="16"/>
    </row>
    <row r="109" spans="1:25" ht="16.5" customHeight="1" x14ac:dyDescent="0.15">
      <c r="A109" s="55"/>
      <c r="B109" s="126"/>
      <c r="C109" s="128"/>
      <c r="D109" s="3"/>
      <c r="E109" s="170"/>
      <c r="F109" s="170"/>
      <c r="G109" s="170"/>
      <c r="H109" s="170"/>
      <c r="I109" s="170"/>
      <c r="J109" s="170"/>
      <c r="K109" s="170"/>
      <c r="L109" s="73"/>
      <c r="M109" s="73"/>
      <c r="N109" s="73"/>
      <c r="O109" s="152"/>
      <c r="P109" s="3"/>
      <c r="Q109" s="16"/>
    </row>
    <row r="110" spans="1:25" ht="8.4499999999999993" customHeight="1" thickBot="1" x14ac:dyDescent="0.2">
      <c r="A110" s="55"/>
      <c r="B110" s="126"/>
      <c r="C110" s="128"/>
      <c r="D110" s="3"/>
      <c r="E110" s="75"/>
      <c r="F110" s="73"/>
      <c r="G110" s="73"/>
      <c r="H110" s="73"/>
      <c r="I110" s="73"/>
      <c r="J110" s="73"/>
      <c r="K110" s="73"/>
      <c r="L110" s="73"/>
      <c r="M110" s="73"/>
      <c r="N110" s="73"/>
      <c r="O110" s="74"/>
      <c r="P110" s="3"/>
      <c r="Q110" s="16"/>
    </row>
    <row r="111" spans="1:25" ht="15" customHeight="1" thickBot="1" x14ac:dyDescent="0.2">
      <c r="A111" s="55"/>
      <c r="B111" s="154" t="s">
        <v>96</v>
      </c>
      <c r="C111" s="155"/>
      <c r="D111" s="62"/>
      <c r="E111" s="63"/>
      <c r="F111" s="63"/>
      <c r="G111" s="63"/>
      <c r="H111" s="63"/>
      <c r="I111" s="63"/>
      <c r="J111" s="63"/>
      <c r="K111" s="63"/>
      <c r="L111" s="63"/>
      <c r="M111" s="159" t="s">
        <v>62</v>
      </c>
      <c r="N111" s="159"/>
      <c r="O111" s="159"/>
      <c r="P111" s="64"/>
      <c r="Q111" s="16"/>
      <c r="V111" s="168" t="s">
        <v>29</v>
      </c>
      <c r="W111" s="168"/>
      <c r="X111" s="168"/>
      <c r="Y111" s="24">
        <v>0.3</v>
      </c>
    </row>
    <row r="112" spans="1:25" ht="30" customHeight="1" thickTop="1" thickBot="1" x14ac:dyDescent="0.2">
      <c r="A112" s="55"/>
      <c r="B112" s="154"/>
      <c r="C112" s="155"/>
      <c r="D112" s="65" t="s">
        <v>61</v>
      </c>
      <c r="E112" s="17"/>
      <c r="F112" s="17"/>
      <c r="G112" s="17"/>
      <c r="H112" s="17"/>
      <c r="I112" s="17"/>
      <c r="J112" s="86"/>
      <c r="K112" s="86"/>
      <c r="L112" s="87"/>
      <c r="M112" s="66">
        <v>0</v>
      </c>
      <c r="N112" s="18" t="s">
        <v>3</v>
      </c>
      <c r="O112" s="31">
        <f>IF((M112&gt;=(L9*0.02)),10,0)</f>
        <v>0</v>
      </c>
      <c r="P112" s="67"/>
      <c r="Q112" s="16"/>
      <c r="V112" s="168" t="s">
        <v>30</v>
      </c>
      <c r="W112" s="168"/>
      <c r="X112" s="168"/>
      <c r="Y112" s="43" t="s">
        <v>31</v>
      </c>
    </row>
    <row r="113" spans="1:25" ht="9" customHeight="1" thickTop="1" x14ac:dyDescent="0.15">
      <c r="A113" s="55"/>
      <c r="B113" s="154"/>
      <c r="C113" s="155"/>
      <c r="D113" s="82"/>
      <c r="E113" s="83"/>
      <c r="F113" s="83"/>
      <c r="G113" s="83"/>
      <c r="H113" s="83"/>
      <c r="I113" s="83"/>
      <c r="J113" s="83"/>
      <c r="K113" s="17"/>
      <c r="L113" s="17"/>
      <c r="M113" s="33" t="s">
        <v>33</v>
      </c>
      <c r="N113" s="17"/>
      <c r="O113" s="34"/>
      <c r="P113" s="67"/>
      <c r="Q113" s="16"/>
      <c r="V113" s="81"/>
      <c r="W113" s="81"/>
      <c r="X113" s="81"/>
      <c r="Y113" s="43"/>
    </row>
    <row r="114" spans="1:25" ht="15" customHeight="1" thickBot="1" x14ac:dyDescent="0.2">
      <c r="A114" s="55"/>
      <c r="B114" s="154"/>
      <c r="C114" s="155"/>
      <c r="D114" s="69"/>
      <c r="E114" s="70"/>
      <c r="F114" s="70"/>
      <c r="G114" s="70"/>
      <c r="H114" s="70"/>
      <c r="I114" s="70"/>
      <c r="J114" s="70"/>
      <c r="K114" s="70"/>
      <c r="L114" s="70"/>
      <c r="M114" s="70"/>
      <c r="N114" s="70"/>
      <c r="O114" s="71"/>
      <c r="P114" s="72"/>
      <c r="Q114" s="16"/>
      <c r="V114" s="168" t="s">
        <v>13</v>
      </c>
      <c r="W114" s="168"/>
      <c r="X114" s="168"/>
      <c r="Y114" s="32" t="e">
        <f>M112/L100</f>
        <v>#DIV/0!</v>
      </c>
    </row>
    <row r="115" spans="1:25" ht="8.25" customHeight="1" x14ac:dyDescent="0.15">
      <c r="A115" s="55"/>
      <c r="B115" s="126"/>
      <c r="C115" s="128"/>
      <c r="D115" s="3"/>
      <c r="E115" s="3"/>
      <c r="F115" s="3"/>
      <c r="G115" s="3"/>
      <c r="H115" s="3"/>
      <c r="I115" s="3"/>
      <c r="J115" s="3"/>
      <c r="K115" s="3"/>
      <c r="L115" s="3"/>
      <c r="M115" s="3"/>
      <c r="N115" s="3"/>
      <c r="O115" s="4"/>
      <c r="P115" s="3"/>
      <c r="Q115" s="16"/>
    </row>
    <row r="116" spans="1:25" ht="16.5" customHeight="1" x14ac:dyDescent="0.15">
      <c r="A116" s="55"/>
      <c r="B116" s="126"/>
      <c r="C116" s="128"/>
      <c r="D116" s="3"/>
      <c r="E116" s="169" t="s">
        <v>63</v>
      </c>
      <c r="F116" s="169"/>
      <c r="G116" s="169"/>
      <c r="H116" s="169"/>
      <c r="I116" s="169"/>
      <c r="J116" s="169"/>
      <c r="K116" s="169"/>
      <c r="L116" s="169"/>
      <c r="M116" s="152" t="s">
        <v>14</v>
      </c>
      <c r="N116" s="73"/>
      <c r="O116" s="152" t="s">
        <v>15</v>
      </c>
      <c r="P116" s="3"/>
      <c r="Q116" s="16"/>
    </row>
    <row r="117" spans="1:25" ht="16.5" customHeight="1" x14ac:dyDescent="0.15">
      <c r="A117" s="55"/>
      <c r="B117" s="126"/>
      <c r="C117" s="128"/>
      <c r="D117" s="3"/>
      <c r="E117" s="169"/>
      <c r="F117" s="169"/>
      <c r="G117" s="169"/>
      <c r="H117" s="169"/>
      <c r="I117" s="169"/>
      <c r="J117" s="169"/>
      <c r="K117" s="169"/>
      <c r="L117" s="169"/>
      <c r="M117" s="152"/>
      <c r="N117" s="73"/>
      <c r="O117" s="152"/>
      <c r="P117" s="3"/>
      <c r="Q117" s="16"/>
    </row>
    <row r="118" spans="1:25" ht="5.25" customHeight="1" x14ac:dyDescent="0.15">
      <c r="A118" s="55"/>
      <c r="B118" s="126"/>
      <c r="C118" s="128"/>
      <c r="D118" s="3"/>
      <c r="E118" s="75"/>
      <c r="F118" s="73"/>
      <c r="G118" s="73"/>
      <c r="H118" s="73"/>
      <c r="I118" s="73"/>
      <c r="J118" s="73"/>
      <c r="K118" s="73"/>
      <c r="L118" s="73"/>
      <c r="M118" s="73"/>
      <c r="N118" s="73"/>
      <c r="O118" s="74"/>
      <c r="P118" s="3"/>
      <c r="Q118" s="16"/>
    </row>
    <row r="119" spans="1:25" ht="8.4499999999999993" customHeight="1" thickBot="1" x14ac:dyDescent="0.2">
      <c r="A119" s="55"/>
      <c r="B119" s="126"/>
      <c r="C119" s="128"/>
      <c r="D119" s="3"/>
      <c r="E119" s="75"/>
      <c r="F119" s="73"/>
      <c r="G119" s="73"/>
      <c r="H119" s="73"/>
      <c r="I119" s="73"/>
      <c r="J119" s="73"/>
      <c r="K119" s="73"/>
      <c r="L119" s="73"/>
      <c r="M119" s="73"/>
      <c r="N119" s="73"/>
      <c r="O119" s="74"/>
      <c r="P119" s="3"/>
      <c r="Q119" s="16"/>
    </row>
    <row r="120" spans="1:25" ht="15" customHeight="1" thickBot="1" x14ac:dyDescent="0.2">
      <c r="A120" s="55"/>
      <c r="B120" s="154" t="s">
        <v>97</v>
      </c>
      <c r="C120" s="155"/>
      <c r="D120" s="99"/>
      <c r="E120" s="100"/>
      <c r="F120" s="100"/>
      <c r="G120" s="100"/>
      <c r="H120" s="100"/>
      <c r="I120" s="100"/>
      <c r="J120" s="100"/>
      <c r="K120" s="100"/>
      <c r="L120" s="100"/>
      <c r="M120" s="100"/>
      <c r="N120" s="156" t="s">
        <v>67</v>
      </c>
      <c r="O120" s="156"/>
      <c r="P120" s="101"/>
      <c r="Q120" s="16"/>
    </row>
    <row r="121" spans="1:25" ht="30.6" customHeight="1" thickTop="1" thickBot="1" x14ac:dyDescent="0.2">
      <c r="A121" s="55"/>
      <c r="B121" s="154"/>
      <c r="C121" s="155"/>
      <c r="D121" s="102" t="s">
        <v>106</v>
      </c>
      <c r="E121" s="17"/>
      <c r="F121" s="17"/>
      <c r="G121" s="17"/>
      <c r="H121" s="17"/>
      <c r="I121" s="17"/>
      <c r="J121" s="17"/>
      <c r="K121" s="18"/>
      <c r="L121" s="85"/>
      <c r="M121" s="76" t="s">
        <v>69</v>
      </c>
      <c r="N121" s="18"/>
      <c r="O121" s="31">
        <f>IF(M121="あり",5,0)</f>
        <v>0</v>
      </c>
      <c r="P121" s="103"/>
      <c r="Q121" s="16"/>
    </row>
    <row r="122" spans="1:25" ht="4.5" customHeight="1" thickTop="1" x14ac:dyDescent="0.15">
      <c r="A122" s="55"/>
      <c r="B122" s="154"/>
      <c r="C122" s="155"/>
      <c r="D122" s="104"/>
      <c r="E122" s="17"/>
      <c r="F122" s="17"/>
      <c r="G122" s="17"/>
      <c r="H122" s="17"/>
      <c r="I122" s="17"/>
      <c r="J122" s="17"/>
      <c r="K122" s="17"/>
      <c r="L122" s="17"/>
      <c r="M122" s="17"/>
      <c r="N122" s="17"/>
      <c r="O122" s="19"/>
      <c r="P122" s="103"/>
      <c r="Q122" s="16"/>
    </row>
    <row r="123" spans="1:25" ht="3.75" customHeight="1" x14ac:dyDescent="0.15">
      <c r="A123" s="55"/>
      <c r="B123" s="154"/>
      <c r="C123" s="155"/>
      <c r="D123" s="104"/>
      <c r="E123" s="17"/>
      <c r="F123" s="17"/>
      <c r="G123" s="17"/>
      <c r="H123" s="17"/>
      <c r="I123" s="17"/>
      <c r="J123" s="17"/>
      <c r="K123" s="17"/>
      <c r="L123" s="17"/>
      <c r="M123" s="17"/>
      <c r="N123" s="17"/>
      <c r="O123" s="19"/>
      <c r="P123" s="103"/>
      <c r="Q123" s="16"/>
    </row>
    <row r="124" spans="1:25" ht="6.75" customHeight="1" x14ac:dyDescent="0.15">
      <c r="A124" s="55"/>
      <c r="B124" s="154"/>
      <c r="C124" s="155"/>
      <c r="D124" s="104"/>
      <c r="E124" s="17"/>
      <c r="F124" s="17"/>
      <c r="G124" s="17"/>
      <c r="H124" s="17"/>
      <c r="I124" s="17"/>
      <c r="J124" s="17"/>
      <c r="K124" s="17"/>
      <c r="L124" s="17"/>
      <c r="M124" s="17"/>
      <c r="N124" s="17"/>
      <c r="O124" s="19"/>
      <c r="P124" s="103"/>
      <c r="Q124" s="16"/>
    </row>
    <row r="125" spans="1:25" ht="3" customHeight="1" thickBot="1" x14ac:dyDescent="0.2">
      <c r="A125" s="55"/>
      <c r="B125" s="154"/>
      <c r="C125" s="155"/>
      <c r="D125" s="106"/>
      <c r="E125" s="107"/>
      <c r="F125" s="107"/>
      <c r="G125" s="107"/>
      <c r="H125" s="107"/>
      <c r="I125" s="107"/>
      <c r="J125" s="107"/>
      <c r="K125" s="107"/>
      <c r="L125" s="107"/>
      <c r="M125" s="107"/>
      <c r="N125" s="107"/>
      <c r="O125" s="111"/>
      <c r="P125" s="112"/>
      <c r="Q125" s="16"/>
    </row>
    <row r="126" spans="1:25" ht="6.6" customHeight="1" x14ac:dyDescent="0.15">
      <c r="A126" s="55"/>
      <c r="B126" s="126"/>
      <c r="C126" s="127"/>
      <c r="D126" s="3"/>
      <c r="E126" s="3"/>
      <c r="F126" s="3"/>
      <c r="G126" s="3"/>
      <c r="H126" s="3"/>
      <c r="I126" s="3"/>
      <c r="J126" s="3"/>
      <c r="K126" s="3"/>
      <c r="L126" s="3"/>
      <c r="M126" s="3"/>
      <c r="N126" s="3"/>
      <c r="O126" s="4"/>
      <c r="P126" s="3"/>
      <c r="Q126" s="16"/>
    </row>
    <row r="127" spans="1:25" ht="12.95" customHeight="1" x14ac:dyDescent="0.15">
      <c r="A127" s="55"/>
      <c r="B127" s="126"/>
      <c r="C127" s="128"/>
      <c r="D127" s="3"/>
      <c r="E127" s="94" t="s">
        <v>86</v>
      </c>
      <c r="F127" s="73"/>
      <c r="G127" s="73"/>
      <c r="H127" s="73"/>
      <c r="I127" s="73"/>
      <c r="J127" s="73"/>
      <c r="K127" s="73"/>
      <c r="L127" s="152" t="s">
        <v>14</v>
      </c>
      <c r="M127" s="152"/>
      <c r="N127" s="152"/>
      <c r="O127" s="74" t="s">
        <v>40</v>
      </c>
      <c r="P127" s="3"/>
      <c r="Q127" s="16"/>
      <c r="T127" s="44"/>
      <c r="V127" s="148" t="s">
        <v>20</v>
      </c>
      <c r="W127" s="148"/>
      <c r="X127" s="41" t="e">
        <f>M121*18</f>
        <v>#VALUE!</v>
      </c>
    </row>
    <row r="128" spans="1:25" ht="12" customHeight="1" thickBot="1" x14ac:dyDescent="0.2">
      <c r="A128" s="55"/>
      <c r="B128" s="126"/>
      <c r="C128" s="128"/>
      <c r="D128" s="3"/>
      <c r="E128" s="37"/>
      <c r="F128" s="3"/>
      <c r="G128" s="3"/>
      <c r="H128" s="3"/>
      <c r="I128" s="3"/>
      <c r="J128" s="3"/>
      <c r="K128" s="3"/>
      <c r="L128" s="3"/>
      <c r="M128" s="3"/>
      <c r="N128" s="3"/>
      <c r="O128" s="4"/>
      <c r="P128" s="3"/>
      <c r="Q128" s="16"/>
      <c r="V128" s="148" t="s">
        <v>21</v>
      </c>
      <c r="W128" s="148"/>
      <c r="X128" s="43" t="e">
        <f>(X127+#REF!)/M28</f>
        <v>#VALUE!</v>
      </c>
    </row>
    <row r="129" spans="1:24" ht="15" customHeight="1" thickBot="1" x14ac:dyDescent="0.2">
      <c r="A129" s="55"/>
      <c r="B129" s="154" t="s">
        <v>98</v>
      </c>
      <c r="C129" s="155"/>
      <c r="D129" s="99"/>
      <c r="E129" s="100"/>
      <c r="F129" s="100"/>
      <c r="G129" s="100"/>
      <c r="H129" s="100"/>
      <c r="I129" s="100"/>
      <c r="J129" s="100"/>
      <c r="K129" s="100"/>
      <c r="L129" s="100"/>
      <c r="M129" s="100"/>
      <c r="N129" s="156" t="s">
        <v>70</v>
      </c>
      <c r="O129" s="156"/>
      <c r="P129" s="101"/>
      <c r="Q129" s="16"/>
    </row>
    <row r="130" spans="1:24" ht="30.6" customHeight="1" thickTop="1" thickBot="1" x14ac:dyDescent="0.2">
      <c r="A130" s="55"/>
      <c r="B130" s="154"/>
      <c r="C130" s="155"/>
      <c r="D130" s="157" t="s">
        <v>109</v>
      </c>
      <c r="E130" s="158"/>
      <c r="F130" s="158"/>
      <c r="G130" s="158"/>
      <c r="H130" s="158"/>
      <c r="I130" s="158"/>
      <c r="J130" s="158"/>
      <c r="K130" s="158"/>
      <c r="L130" s="158"/>
      <c r="M130" s="76" t="s">
        <v>68</v>
      </c>
      <c r="N130" s="18"/>
      <c r="O130" s="31">
        <f>IF(M130="あり",5,0)</f>
        <v>5</v>
      </c>
      <c r="P130" s="103"/>
      <c r="Q130" s="16"/>
    </row>
    <row r="131" spans="1:24" ht="4.5" customHeight="1" thickTop="1" x14ac:dyDescent="0.15">
      <c r="A131" s="55"/>
      <c r="B131" s="154"/>
      <c r="C131" s="155"/>
      <c r="D131" s="157"/>
      <c r="E131" s="158"/>
      <c r="F131" s="158"/>
      <c r="G131" s="158"/>
      <c r="H131" s="158"/>
      <c r="I131" s="158"/>
      <c r="J131" s="158"/>
      <c r="K131" s="158"/>
      <c r="L131" s="158"/>
      <c r="M131" s="17"/>
      <c r="N131" s="17"/>
      <c r="O131" s="19"/>
      <c r="P131" s="103"/>
      <c r="Q131" s="16"/>
    </row>
    <row r="132" spans="1:24" ht="3.75" customHeight="1" x14ac:dyDescent="0.15">
      <c r="A132" s="55"/>
      <c r="B132" s="154"/>
      <c r="C132" s="155"/>
      <c r="D132" s="157"/>
      <c r="E132" s="158"/>
      <c r="F132" s="158"/>
      <c r="G132" s="158"/>
      <c r="H132" s="158"/>
      <c r="I132" s="158"/>
      <c r="J132" s="158"/>
      <c r="K132" s="158"/>
      <c r="L132" s="158"/>
      <c r="M132" s="17"/>
      <c r="N132" s="17"/>
      <c r="O132" s="19"/>
      <c r="P132" s="103"/>
      <c r="Q132" s="16"/>
    </row>
    <row r="133" spans="1:24" ht="6.75" customHeight="1" x14ac:dyDescent="0.15">
      <c r="A133" s="55"/>
      <c r="B133" s="154"/>
      <c r="C133" s="155"/>
      <c r="D133" s="157"/>
      <c r="E133" s="158"/>
      <c r="F133" s="158"/>
      <c r="G133" s="158"/>
      <c r="H133" s="158"/>
      <c r="I133" s="158"/>
      <c r="J133" s="158"/>
      <c r="K133" s="158"/>
      <c r="L133" s="158"/>
      <c r="M133" s="17"/>
      <c r="N133" s="17"/>
      <c r="O133" s="19"/>
      <c r="P133" s="103"/>
      <c r="Q133" s="16"/>
    </row>
    <row r="134" spans="1:24" ht="3" customHeight="1" thickBot="1" x14ac:dyDescent="0.2">
      <c r="A134" s="55"/>
      <c r="B134" s="154"/>
      <c r="C134" s="155"/>
      <c r="D134" s="106"/>
      <c r="E134" s="107"/>
      <c r="F134" s="107"/>
      <c r="G134" s="107"/>
      <c r="H134" s="107"/>
      <c r="I134" s="107"/>
      <c r="J134" s="107"/>
      <c r="K134" s="107"/>
      <c r="L134" s="107"/>
      <c r="M134" s="107"/>
      <c r="N134" s="107"/>
      <c r="O134" s="111"/>
      <c r="P134" s="112"/>
      <c r="Q134" s="16"/>
    </row>
    <row r="135" spans="1:24" ht="6.6" customHeight="1" x14ac:dyDescent="0.15">
      <c r="A135" s="55"/>
      <c r="B135" s="126"/>
      <c r="C135" s="127"/>
      <c r="D135" s="3"/>
      <c r="E135" s="3"/>
      <c r="F135" s="3"/>
      <c r="G135" s="3"/>
      <c r="H135" s="3"/>
      <c r="I135" s="3"/>
      <c r="J135" s="3"/>
      <c r="K135" s="3"/>
      <c r="L135" s="3"/>
      <c r="M135" s="3"/>
      <c r="N135" s="3"/>
      <c r="O135" s="4"/>
      <c r="P135" s="3"/>
      <c r="Q135" s="16"/>
    </row>
    <row r="136" spans="1:24" ht="14.1" customHeight="1" x14ac:dyDescent="0.15">
      <c r="A136" s="55"/>
      <c r="B136" s="126"/>
      <c r="C136" s="128"/>
      <c r="D136" s="3"/>
      <c r="E136" s="94" t="s">
        <v>87</v>
      </c>
      <c r="F136" s="73"/>
      <c r="G136" s="73"/>
      <c r="H136" s="73"/>
      <c r="I136" s="73"/>
      <c r="J136" s="73"/>
      <c r="K136" s="73"/>
      <c r="L136" s="73"/>
      <c r="M136" s="74" t="s">
        <v>14</v>
      </c>
      <c r="N136" s="73"/>
      <c r="O136" s="74" t="s">
        <v>40</v>
      </c>
      <c r="P136" s="3"/>
      <c r="Q136" s="16"/>
      <c r="T136" s="44"/>
      <c r="V136" s="148" t="s">
        <v>20</v>
      </c>
      <c r="W136" s="148"/>
      <c r="X136" s="41" t="e">
        <f>M130*18</f>
        <v>#VALUE!</v>
      </c>
    </row>
    <row r="137" spans="1:24" ht="9.75" customHeight="1" thickBot="1" x14ac:dyDescent="0.2">
      <c r="A137" s="55"/>
      <c r="B137" s="126"/>
      <c r="C137" s="127"/>
      <c r="D137" s="3"/>
      <c r="E137" s="3"/>
      <c r="F137" s="3"/>
      <c r="G137" s="3"/>
      <c r="H137" s="3"/>
      <c r="I137" s="3"/>
      <c r="J137" s="3"/>
      <c r="K137" s="3"/>
      <c r="L137" s="3"/>
      <c r="M137" s="3"/>
      <c r="N137" s="3"/>
      <c r="O137" s="4"/>
      <c r="P137" s="3"/>
      <c r="Q137" s="16"/>
    </row>
    <row r="138" spans="1:24" ht="15" customHeight="1" thickBot="1" x14ac:dyDescent="0.2">
      <c r="A138" s="55"/>
      <c r="B138" s="154" t="s">
        <v>99</v>
      </c>
      <c r="C138" s="155"/>
      <c r="D138" s="99"/>
      <c r="E138" s="100"/>
      <c r="F138" s="100"/>
      <c r="G138" s="100"/>
      <c r="H138" s="100"/>
      <c r="I138" s="100"/>
      <c r="J138" s="100"/>
      <c r="K138" s="100"/>
      <c r="L138" s="100"/>
      <c r="M138" s="100"/>
      <c r="N138" s="156" t="s">
        <v>72</v>
      </c>
      <c r="O138" s="156"/>
      <c r="P138" s="101"/>
      <c r="Q138" s="16"/>
    </row>
    <row r="139" spans="1:24" ht="30.6" customHeight="1" thickTop="1" thickBot="1" x14ac:dyDescent="0.2">
      <c r="A139" s="55"/>
      <c r="B139" s="154"/>
      <c r="C139" s="155"/>
      <c r="D139" s="102" t="s">
        <v>107</v>
      </c>
      <c r="E139" s="17"/>
      <c r="F139" s="17"/>
      <c r="G139" s="17"/>
      <c r="H139" s="17"/>
      <c r="I139" s="17"/>
      <c r="J139" s="17"/>
      <c r="K139" s="18"/>
      <c r="L139" s="85"/>
      <c r="M139" s="76" t="s">
        <v>68</v>
      </c>
      <c r="N139" s="18"/>
      <c r="O139" s="31">
        <f>IF(M139="あり",5,0)</f>
        <v>5</v>
      </c>
      <c r="P139" s="103"/>
      <c r="Q139" s="16"/>
    </row>
    <row r="140" spans="1:24" ht="4.5" customHeight="1" thickTop="1" x14ac:dyDescent="0.15">
      <c r="A140" s="55"/>
      <c r="B140" s="154"/>
      <c r="C140" s="155"/>
      <c r="D140" s="104"/>
      <c r="E140" s="17"/>
      <c r="F140" s="17"/>
      <c r="G140" s="17"/>
      <c r="H140" s="17"/>
      <c r="I140" s="17"/>
      <c r="J140" s="17"/>
      <c r="K140" s="17"/>
      <c r="L140" s="17"/>
      <c r="M140" s="17"/>
      <c r="N140" s="17"/>
      <c r="O140" s="19"/>
      <c r="P140" s="103"/>
      <c r="Q140" s="16"/>
    </row>
    <row r="141" spans="1:24" ht="3.75" customHeight="1" x14ac:dyDescent="0.15">
      <c r="A141" s="55"/>
      <c r="B141" s="154"/>
      <c r="C141" s="155"/>
      <c r="D141" s="104"/>
      <c r="E141" s="17"/>
      <c r="F141" s="17"/>
      <c r="G141" s="17"/>
      <c r="H141" s="17"/>
      <c r="I141" s="17"/>
      <c r="J141" s="17"/>
      <c r="K141" s="17"/>
      <c r="L141" s="17"/>
      <c r="M141" s="17"/>
      <c r="N141" s="17"/>
      <c r="O141" s="19"/>
      <c r="P141" s="103"/>
      <c r="Q141" s="16"/>
    </row>
    <row r="142" spans="1:24" ht="6.75" customHeight="1" x14ac:dyDescent="0.15">
      <c r="A142" s="55"/>
      <c r="B142" s="154"/>
      <c r="C142" s="155"/>
      <c r="D142" s="104"/>
      <c r="E142" s="17"/>
      <c r="F142" s="17"/>
      <c r="G142" s="17"/>
      <c r="H142" s="17"/>
      <c r="I142" s="17"/>
      <c r="J142" s="17"/>
      <c r="K142" s="17"/>
      <c r="L142" s="17"/>
      <c r="M142" s="17"/>
      <c r="N142" s="17"/>
      <c r="O142" s="19"/>
      <c r="P142" s="103"/>
      <c r="Q142" s="16"/>
    </row>
    <row r="143" spans="1:24" ht="3" customHeight="1" thickBot="1" x14ac:dyDescent="0.2">
      <c r="A143" s="55"/>
      <c r="B143" s="154"/>
      <c r="C143" s="155"/>
      <c r="D143" s="106"/>
      <c r="E143" s="107"/>
      <c r="F143" s="107"/>
      <c r="G143" s="107"/>
      <c r="H143" s="107"/>
      <c r="I143" s="107"/>
      <c r="J143" s="107"/>
      <c r="K143" s="107"/>
      <c r="L143" s="107"/>
      <c r="M143" s="107"/>
      <c r="N143" s="107"/>
      <c r="O143" s="111"/>
      <c r="P143" s="112"/>
      <c r="Q143" s="16"/>
    </row>
    <row r="144" spans="1:24" ht="7.5" customHeight="1" x14ac:dyDescent="0.15">
      <c r="A144" s="55"/>
      <c r="B144" s="126"/>
      <c r="C144" s="127"/>
      <c r="D144" s="3"/>
      <c r="E144" s="3"/>
      <c r="F144" s="3"/>
      <c r="G144" s="3"/>
      <c r="H144" s="3"/>
      <c r="I144" s="3"/>
      <c r="J144" s="3"/>
      <c r="K144" s="3"/>
      <c r="L144" s="3"/>
      <c r="M144" s="3"/>
      <c r="N144" s="3"/>
      <c r="O144" s="4"/>
      <c r="P144" s="3"/>
      <c r="Q144" s="16"/>
    </row>
    <row r="145" spans="1:24" ht="14.1" customHeight="1" x14ac:dyDescent="0.15">
      <c r="A145" s="55"/>
      <c r="B145" s="126"/>
      <c r="C145" s="128"/>
      <c r="D145" s="3"/>
      <c r="E145" s="94" t="s">
        <v>88</v>
      </c>
      <c r="F145" s="73"/>
      <c r="G145" s="73"/>
      <c r="H145" s="73"/>
      <c r="I145" s="73"/>
      <c r="J145" s="73"/>
      <c r="K145" s="73"/>
      <c r="L145" s="152" t="s">
        <v>14</v>
      </c>
      <c r="M145" s="152"/>
      <c r="N145" s="152"/>
      <c r="O145" s="74" t="s">
        <v>40</v>
      </c>
      <c r="P145" s="3"/>
      <c r="Q145" s="16"/>
      <c r="T145" s="44"/>
      <c r="V145" s="148" t="s">
        <v>20</v>
      </c>
      <c r="W145" s="148"/>
      <c r="X145" s="41" t="e">
        <f>M139*18</f>
        <v>#VALUE!</v>
      </c>
    </row>
    <row r="146" spans="1:24" ht="9.75" customHeight="1" thickBot="1" x14ac:dyDescent="0.2">
      <c r="A146" s="55"/>
      <c r="B146" s="126"/>
      <c r="C146" s="127"/>
      <c r="D146" s="3"/>
      <c r="E146" s="3"/>
      <c r="F146" s="3"/>
      <c r="G146" s="3"/>
      <c r="H146" s="3"/>
      <c r="I146" s="3"/>
      <c r="J146" s="3"/>
      <c r="K146" s="3"/>
      <c r="L146" s="3"/>
      <c r="M146" s="3"/>
      <c r="N146" s="3"/>
      <c r="O146" s="4"/>
      <c r="P146" s="3"/>
      <c r="Q146" s="16"/>
    </row>
    <row r="147" spans="1:24" ht="15" customHeight="1" thickBot="1" x14ac:dyDescent="0.2">
      <c r="A147" s="55"/>
      <c r="B147" s="146" t="s">
        <v>100</v>
      </c>
      <c r="C147" s="147"/>
      <c r="D147" s="99"/>
      <c r="E147" s="100"/>
      <c r="F147" s="100"/>
      <c r="G147" s="100"/>
      <c r="H147" s="100"/>
      <c r="I147" s="100"/>
      <c r="J147" s="100"/>
      <c r="K147" s="100"/>
      <c r="L147" s="100"/>
      <c r="M147" s="149" t="s">
        <v>71</v>
      </c>
      <c r="N147" s="149"/>
      <c r="O147" s="149"/>
      <c r="P147" s="101"/>
      <c r="Q147" s="16"/>
    </row>
    <row r="148" spans="1:24" ht="30.6" customHeight="1" thickTop="1" thickBot="1" x14ac:dyDescent="0.2">
      <c r="A148" s="55"/>
      <c r="B148" s="146"/>
      <c r="C148" s="147"/>
      <c r="D148" s="150" t="s">
        <v>108</v>
      </c>
      <c r="E148" s="151"/>
      <c r="F148" s="151"/>
      <c r="G148" s="151"/>
      <c r="H148" s="151"/>
      <c r="I148" s="151"/>
      <c r="J148" s="151"/>
      <c r="K148" s="151"/>
      <c r="L148" s="151"/>
      <c r="M148" s="76" t="s">
        <v>68</v>
      </c>
      <c r="N148" s="18"/>
      <c r="O148" s="31">
        <f>IF(M148="あり",5,0)</f>
        <v>5</v>
      </c>
      <c r="P148" s="103"/>
      <c r="Q148" s="16"/>
    </row>
    <row r="149" spans="1:24" ht="15.6" customHeight="1" thickTop="1" x14ac:dyDescent="0.15">
      <c r="A149" s="55"/>
      <c r="B149" s="146"/>
      <c r="C149" s="147"/>
      <c r="D149" s="150"/>
      <c r="E149" s="151"/>
      <c r="F149" s="151"/>
      <c r="G149" s="151"/>
      <c r="H149" s="151"/>
      <c r="I149" s="151"/>
      <c r="J149" s="151"/>
      <c r="K149" s="151"/>
      <c r="L149" s="151"/>
      <c r="M149" s="17"/>
      <c r="N149" s="17"/>
      <c r="O149" s="19"/>
      <c r="P149" s="103"/>
      <c r="Q149" s="16"/>
    </row>
    <row r="150" spans="1:24" ht="3.75" customHeight="1" x14ac:dyDescent="0.15">
      <c r="A150" s="55"/>
      <c r="B150" s="146"/>
      <c r="C150" s="147"/>
      <c r="D150" s="104"/>
      <c r="E150" s="17"/>
      <c r="F150" s="17"/>
      <c r="G150" s="17"/>
      <c r="H150" s="17"/>
      <c r="I150" s="17"/>
      <c r="J150" s="17"/>
      <c r="K150" s="17"/>
      <c r="L150" s="17"/>
      <c r="M150" s="17"/>
      <c r="N150" s="17"/>
      <c r="O150" s="19"/>
      <c r="P150" s="103"/>
      <c r="Q150" s="16"/>
    </row>
    <row r="151" spans="1:24" ht="6.75" customHeight="1" x14ac:dyDescent="0.15">
      <c r="A151" s="55"/>
      <c r="B151" s="146"/>
      <c r="C151" s="147"/>
      <c r="D151" s="104"/>
      <c r="E151" s="17"/>
      <c r="F151" s="17"/>
      <c r="G151" s="17"/>
      <c r="H151" s="17"/>
      <c r="I151" s="17"/>
      <c r="J151" s="17"/>
      <c r="K151" s="17"/>
      <c r="L151" s="17"/>
      <c r="M151" s="17"/>
      <c r="N151" s="17"/>
      <c r="O151" s="19"/>
      <c r="P151" s="103"/>
      <c r="Q151" s="16"/>
    </row>
    <row r="152" spans="1:24" ht="3" customHeight="1" thickBot="1" x14ac:dyDescent="0.2">
      <c r="A152" s="55"/>
      <c r="B152" s="146"/>
      <c r="C152" s="147"/>
      <c r="D152" s="106"/>
      <c r="E152" s="107"/>
      <c r="F152" s="107"/>
      <c r="G152" s="107"/>
      <c r="H152" s="107"/>
      <c r="I152" s="107"/>
      <c r="J152" s="107"/>
      <c r="K152" s="107"/>
      <c r="L152" s="107"/>
      <c r="M152" s="107"/>
      <c r="N152" s="107"/>
      <c r="O152" s="111"/>
      <c r="P152" s="112"/>
      <c r="Q152" s="16"/>
    </row>
    <row r="153" spans="1:24" ht="5.45" customHeight="1" x14ac:dyDescent="0.15">
      <c r="A153" s="55"/>
      <c r="B153" s="15"/>
      <c r="C153" s="4"/>
      <c r="D153" s="3"/>
      <c r="E153" s="3"/>
      <c r="F153" s="3"/>
      <c r="G153" s="3"/>
      <c r="H153" s="3"/>
      <c r="I153" s="3"/>
      <c r="J153" s="3"/>
      <c r="K153" s="3"/>
      <c r="L153" s="3"/>
      <c r="M153" s="3"/>
      <c r="N153" s="3"/>
      <c r="O153" s="4"/>
      <c r="P153" s="3"/>
      <c r="Q153" s="16"/>
    </row>
    <row r="154" spans="1:24" ht="17.25" customHeight="1" x14ac:dyDescent="0.15">
      <c r="A154" s="55"/>
      <c r="B154" s="15"/>
      <c r="C154" s="3"/>
      <c r="D154" s="3"/>
      <c r="E154" s="153" t="s">
        <v>89</v>
      </c>
      <c r="F154" s="153"/>
      <c r="G154" s="153"/>
      <c r="H154" s="153"/>
      <c r="I154" s="153"/>
      <c r="J154" s="153"/>
      <c r="K154" s="153"/>
      <c r="L154" s="153"/>
      <c r="M154" s="152" t="s">
        <v>14</v>
      </c>
      <c r="N154" s="73"/>
      <c r="O154" s="152" t="s">
        <v>40</v>
      </c>
      <c r="P154" s="3"/>
      <c r="Q154" s="16"/>
      <c r="T154" s="44"/>
      <c r="V154" s="148" t="s">
        <v>20</v>
      </c>
      <c r="W154" s="148"/>
      <c r="X154" s="41" t="e">
        <f>M148*18</f>
        <v>#VALUE!</v>
      </c>
    </row>
    <row r="155" spans="1:24" ht="9.75" customHeight="1" x14ac:dyDescent="0.15">
      <c r="A155" s="55"/>
      <c r="B155" s="15"/>
      <c r="C155" s="4"/>
      <c r="D155" s="3"/>
      <c r="E155" s="153"/>
      <c r="F155" s="153"/>
      <c r="G155" s="153"/>
      <c r="H155" s="153"/>
      <c r="I155" s="153"/>
      <c r="J155" s="153"/>
      <c r="K155" s="153"/>
      <c r="L155" s="153"/>
      <c r="M155" s="152"/>
      <c r="N155" s="3"/>
      <c r="O155" s="152"/>
      <c r="P155" s="3"/>
      <c r="Q155" s="16"/>
    </row>
    <row r="156" spans="1:24" ht="16.5" customHeight="1" x14ac:dyDescent="0.15">
      <c r="A156" s="55"/>
      <c r="B156" s="45"/>
      <c r="C156" s="46"/>
      <c r="D156" s="46"/>
      <c r="E156" s="46"/>
      <c r="F156" s="46"/>
      <c r="G156" s="46"/>
      <c r="H156" s="46"/>
      <c r="I156" s="46"/>
      <c r="J156" s="46"/>
      <c r="K156" s="46"/>
      <c r="L156" s="46"/>
      <c r="M156" s="46"/>
      <c r="N156" s="46"/>
      <c r="O156" s="47"/>
      <c r="P156" s="46"/>
      <c r="Q156" s="48"/>
    </row>
  </sheetData>
  <sheetProtection password="CF85" sheet="1" objects="1" scenarios="1"/>
  <protectedRanges>
    <protectedRange sqref="L9 L13 M28 M78:M79 M81:M82 M148 M139 M30:M31 M50:M54 M56:M57 M94 M101 M112 M121 M130 M59:M60" name="範囲1"/>
  </protectedRanges>
  <mergeCells count="109">
    <mergeCell ref="L2:N3"/>
    <mergeCell ref="G4:H4"/>
    <mergeCell ref="B8:C10"/>
    <mergeCell ref="L9:M9"/>
    <mergeCell ref="B12:C19"/>
    <mergeCell ref="L13:M13"/>
    <mergeCell ref="J15:L15"/>
    <mergeCell ref="K59:L60"/>
    <mergeCell ref="M59:M60"/>
    <mergeCell ref="N59:N60"/>
    <mergeCell ref="F59:J60"/>
    <mergeCell ref="B27:C35"/>
    <mergeCell ref="N27:O27"/>
    <mergeCell ref="N33:O34"/>
    <mergeCell ref="B23:F24"/>
    <mergeCell ref="K52:L52"/>
    <mergeCell ref="F53:J53"/>
    <mergeCell ref="E30:I31"/>
    <mergeCell ref="E51:J52"/>
    <mergeCell ref="V35:X35"/>
    <mergeCell ref="L37:N38"/>
    <mergeCell ref="O37:O38"/>
    <mergeCell ref="V27:X27"/>
    <mergeCell ref="V28:X28"/>
    <mergeCell ref="V16:X16"/>
    <mergeCell ref="L17:M17"/>
    <mergeCell ref="V17:X17"/>
    <mergeCell ref="V19:X19"/>
    <mergeCell ref="V26:X26"/>
    <mergeCell ref="L30:L31"/>
    <mergeCell ref="J28:L28"/>
    <mergeCell ref="M30:M31"/>
    <mergeCell ref="N30:N31"/>
    <mergeCell ref="B120:C125"/>
    <mergeCell ref="N120:O120"/>
    <mergeCell ref="B77:C84"/>
    <mergeCell ref="N77:O77"/>
    <mergeCell ref="L40:N41"/>
    <mergeCell ref="O40:O41"/>
    <mergeCell ref="B49:C62"/>
    <mergeCell ref="N49:O49"/>
    <mergeCell ref="K50:L50"/>
    <mergeCell ref="K54:L54"/>
    <mergeCell ref="L46:N47"/>
    <mergeCell ref="O46:O47"/>
    <mergeCell ref="K51:L51"/>
    <mergeCell ref="K53:L53"/>
    <mergeCell ref="E81:L82"/>
    <mergeCell ref="L43:N44"/>
    <mergeCell ref="O43:O44"/>
    <mergeCell ref="B93:C96"/>
    <mergeCell ref="D96:K96"/>
    <mergeCell ref="L68:N68"/>
    <mergeCell ref="L70:N70"/>
    <mergeCell ref="L72:N72"/>
    <mergeCell ref="M81:M82"/>
    <mergeCell ref="N81:N82"/>
    <mergeCell ref="L127:N127"/>
    <mergeCell ref="V127:W127"/>
    <mergeCell ref="V128:W128"/>
    <mergeCell ref="L86:N86"/>
    <mergeCell ref="V86:W86"/>
    <mergeCell ref="L91:N91"/>
    <mergeCell ref="V100:X100"/>
    <mergeCell ref="V101:X101"/>
    <mergeCell ref="V88:W88"/>
    <mergeCell ref="L90:N90"/>
    <mergeCell ref="V90:W90"/>
    <mergeCell ref="L88:N88"/>
    <mergeCell ref="V111:X111"/>
    <mergeCell ref="V112:X112"/>
    <mergeCell ref="V114:X114"/>
    <mergeCell ref="O108:O109"/>
    <mergeCell ref="E116:L117"/>
    <mergeCell ref="O116:O117"/>
    <mergeCell ref="V103:X103"/>
    <mergeCell ref="E105:L106"/>
    <mergeCell ref="O105:O106"/>
    <mergeCell ref="M116:M117"/>
    <mergeCell ref="M105:M106"/>
    <mergeCell ref="E108:K109"/>
    <mergeCell ref="M100:O100"/>
    <mergeCell ref="B111:C114"/>
    <mergeCell ref="M111:O111"/>
    <mergeCell ref="L98:N98"/>
    <mergeCell ref="D94:K95"/>
    <mergeCell ref="M93:O93"/>
    <mergeCell ref="B100:C103"/>
    <mergeCell ref="M56:M57"/>
    <mergeCell ref="N56:N57"/>
    <mergeCell ref="K56:L57"/>
    <mergeCell ref="L64:N64"/>
    <mergeCell ref="L66:N66"/>
    <mergeCell ref="E56:I57"/>
    <mergeCell ref="B147:C152"/>
    <mergeCell ref="V154:W154"/>
    <mergeCell ref="M147:O147"/>
    <mergeCell ref="D148:L149"/>
    <mergeCell ref="M154:M155"/>
    <mergeCell ref="O154:O155"/>
    <mergeCell ref="E154:L155"/>
    <mergeCell ref="B129:C134"/>
    <mergeCell ref="N129:O129"/>
    <mergeCell ref="V136:W136"/>
    <mergeCell ref="B138:C143"/>
    <mergeCell ref="N138:O138"/>
    <mergeCell ref="L145:N145"/>
    <mergeCell ref="V145:W145"/>
    <mergeCell ref="D130:L133"/>
  </mergeCells>
  <phoneticPr fontId="1"/>
  <dataValidations count="7">
    <dataValidation type="list" allowBlank="1" showInputMessage="1" showErrorMessage="1" sqref="F14">
      <formula1>"第1種低層住居専用地域,第2種低層住居専用地域,第1種中高層住居専用地域（建蔽率50%）,第1種中高層住居専用地域（建蔽率60%),第2種中高層住居専用地域,第1種準住居地域,第2種準住居地域,準工業地域,工業地域,工業専用地域,近隣商業地域,商業地域"</formula1>
    </dataValidation>
    <dataValidation type="list" allowBlank="1" showInputMessage="1" showErrorMessage="1" prompt="該当するものを選択してください。" sqref="L13:M13">
      <formula1>"50%以下,50%を超え60%以下,60%超,市街化調整区域,風致地区,地区計画,"</formula1>
    </dataValidation>
    <dataValidation type="list" allowBlank="1" showInputMessage="1" showErrorMessage="1" prompt="該当する場合は「あり」を選択してください。" sqref="M148 M130 M121 M139">
      <formula1>"あり,－,"</formula1>
    </dataValidation>
    <dataValidation type="custom" allowBlank="1" showInputMessage="1" showErrorMessage="1" errorTitle="入力の値について" error="小数点第2位以下を切り捨てた数値を入力してください。" promptTitle="入力の値について" prompt="小数点第2位以下を切り捨てた数値を入力してください。" sqref="M28 M94 M112 M101 M79">
      <formula1>M28*10=INT(M28*10)</formula1>
    </dataValidation>
    <dataValidation type="custom" allowBlank="1" showInputMessage="1" showErrorMessage="1" errorTitle="入力の値について" error="小数点第2位までの数値を入力してください。" promptTitle="入力の値について" prompt="小数点第2位までの数値を入力してください。" sqref="L9:M9">
      <formula1>L9*100=INT(L9*100)</formula1>
    </dataValidation>
    <dataValidation allowBlank="1" showInputMessage="1" showErrorMessage="1" prompt="基準緑化率を加重平均により求める場合、地区計画区域に該当する場合は手入力してください。" sqref="M15"/>
    <dataValidation type="custom" allowBlank="1" showInputMessage="1" showErrorMessage="1" errorTitle="入力の値について" error="小数点第2位以下を切り上げた_x000a_数値を入力してください。" promptTitle="入力の値について" prompt="小数点第2位以下を切り上げた数値を入力してください。" sqref="M78">
      <formula1>M78*10=INT(M78*10)</formula1>
    </dataValidation>
  </dataValidations>
  <printOptions horizontalCentered="1" verticalCentered="1"/>
  <pageMargins left="0.51181102362204722" right="0.51181102362204722" top="0.35433070866141736" bottom="0.35433070866141736" header="0.31496062992125984" footer="0.31496062992125984"/>
  <pageSetup paperSize="9" scale="70" fitToWidth="0" fitToHeight="0" orientation="portrait" horizontalDpi="300" verticalDpi="300" r:id="rId1"/>
  <rowBreaks count="1" manualBreakCount="1">
    <brk id="74" max="16383" man="1"/>
  </rowBreaks>
  <ignoredErrors>
    <ignoredError sqref="M1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56"/>
  <sheetViews>
    <sheetView showGridLines="0" tabSelected="1" view="pageBreakPreview" zoomScale="75" zoomScaleNormal="100" zoomScaleSheetLayoutView="75" workbookViewId="0">
      <selection activeCell="M130" sqref="M130"/>
    </sheetView>
  </sheetViews>
  <sheetFormatPr defaultColWidth="9" defaultRowHeight="13.5" x14ac:dyDescent="0.15"/>
  <cols>
    <col min="1" max="1" width="4.75" style="1" customWidth="1"/>
    <col min="2" max="2" width="3.875" style="1" customWidth="1"/>
    <col min="3" max="3" width="1.875" style="1" customWidth="1"/>
    <col min="4" max="4" width="4" style="1" customWidth="1"/>
    <col min="5" max="5" width="9" style="1"/>
    <col min="6" max="6" width="8.625" style="1" customWidth="1"/>
    <col min="7" max="7" width="6.375" style="1" customWidth="1"/>
    <col min="8" max="8" width="6.125" style="1" customWidth="1"/>
    <col min="9" max="10" width="8" style="1" customWidth="1"/>
    <col min="11" max="11" width="14.125" style="1" customWidth="1"/>
    <col min="12" max="12" width="8.875" style="1" customWidth="1"/>
    <col min="13" max="13" width="14.375" style="1" customWidth="1"/>
    <col min="14" max="14" width="8.875" style="1" customWidth="1"/>
    <col min="15" max="15" width="9.875" style="2" customWidth="1"/>
    <col min="16" max="16" width="1.625" style="1" customWidth="1"/>
    <col min="17" max="17" width="2.625" style="1" customWidth="1"/>
    <col min="18" max="18" width="1.125" style="1" customWidth="1"/>
    <col min="19" max="19" width="2.625" style="1" customWidth="1"/>
    <col min="20" max="20" width="18.5" style="1" customWidth="1"/>
    <col min="21" max="23" width="8.125" style="1" hidden="1" customWidth="1"/>
    <col min="24" max="24" width="9.625" style="1" hidden="1" customWidth="1"/>
    <col min="25" max="26" width="8.125" style="1" hidden="1" customWidth="1"/>
    <col min="27" max="33" width="8.125" style="1" customWidth="1"/>
    <col min="34" max="40" width="9" style="1"/>
    <col min="41" max="41" width="11.25" style="1" customWidth="1"/>
    <col min="42" max="42" width="9" style="1"/>
    <col min="43" max="43" width="14.375" style="1" customWidth="1"/>
    <col min="44" max="44" width="9" style="1"/>
    <col min="45" max="45" width="12.75" style="1" customWidth="1"/>
    <col min="46" max="16384" width="9" style="1"/>
  </cols>
  <sheetData>
    <row r="1" spans="1:38" ht="10.5" customHeight="1" x14ac:dyDescent="0.15"/>
    <row r="2" spans="1:38" ht="24" x14ac:dyDescent="0.15">
      <c r="B2" s="49" t="s">
        <v>27</v>
      </c>
      <c r="C2" s="5"/>
      <c r="D2" s="3"/>
      <c r="E2" s="3"/>
      <c r="F2" s="3"/>
      <c r="G2" s="3"/>
      <c r="H2" s="3"/>
      <c r="I2" s="3"/>
      <c r="J2" s="3"/>
      <c r="K2" s="3"/>
      <c r="L2" s="189"/>
      <c r="M2" s="189"/>
      <c r="N2" s="189"/>
      <c r="O2" s="4"/>
      <c r="P2" s="3"/>
      <c r="Q2" s="3"/>
      <c r="T2" s="142"/>
    </row>
    <row r="3" spans="1:38" ht="22.5" customHeight="1" x14ac:dyDescent="0.15">
      <c r="B3" s="5"/>
      <c r="C3" s="5"/>
      <c r="D3" s="3"/>
      <c r="E3" s="3"/>
      <c r="F3" s="3"/>
      <c r="G3" s="3"/>
      <c r="H3" s="6"/>
      <c r="I3" s="6"/>
      <c r="J3" s="3"/>
      <c r="K3" s="3"/>
      <c r="L3" s="190"/>
      <c r="M3" s="190"/>
      <c r="N3" s="190"/>
      <c r="O3" s="4"/>
      <c r="P3" s="3"/>
      <c r="Q3" s="3"/>
    </row>
    <row r="4" spans="1:38" ht="30.95" customHeight="1" x14ac:dyDescent="0.15">
      <c r="B4" s="5"/>
      <c r="C4" s="5"/>
      <c r="D4" s="3"/>
      <c r="E4" s="3"/>
      <c r="F4" s="3"/>
      <c r="G4" s="191" t="e">
        <f>O28+O50+O78+O94+O101+O112+O121+O130+O139+O148</f>
        <v>#DIV/0!</v>
      </c>
      <c r="H4" s="192"/>
      <c r="I4" s="7"/>
      <c r="J4" s="3"/>
      <c r="K4" s="3"/>
      <c r="L4" s="92" t="e">
        <f>IF((G4&gt;=30)*AND(M28/L9&gt;M15),"★","－")</f>
        <v>#DIV/0!</v>
      </c>
      <c r="M4" s="92" t="e">
        <f>IF((G4&gt;=50)*AND(M28/L9&gt;M15),"★","－")</f>
        <v>#DIV/0!</v>
      </c>
      <c r="N4" s="92" t="e">
        <f>IF((G4&gt;=80)*AND(M28/L9&gt;M15),"★","－")</f>
        <v>#DIV/0!</v>
      </c>
      <c r="O4" s="4"/>
      <c r="P4" s="3"/>
      <c r="Q4" s="3"/>
    </row>
    <row r="5" spans="1:38" ht="22.5" customHeight="1" x14ac:dyDescent="0.15">
      <c r="A5" s="3"/>
      <c r="B5" s="3"/>
      <c r="C5" s="3"/>
      <c r="D5" s="5"/>
      <c r="E5" s="3"/>
      <c r="F5" s="3"/>
      <c r="G5" s="3"/>
      <c r="H5" s="3"/>
      <c r="I5" s="3"/>
      <c r="J5" s="3"/>
      <c r="K5" s="3"/>
      <c r="L5" s="8" t="s">
        <v>101</v>
      </c>
      <c r="M5" s="8" t="s">
        <v>0</v>
      </c>
      <c r="N5" s="8" t="s">
        <v>1</v>
      </c>
      <c r="O5" s="4"/>
      <c r="P5" s="3"/>
      <c r="Q5" s="3"/>
      <c r="R5" s="3"/>
      <c r="S5" s="3"/>
      <c r="T5" s="3"/>
      <c r="U5" s="3"/>
      <c r="V5" s="3"/>
      <c r="W5" s="3"/>
      <c r="AL5" s="9"/>
    </row>
    <row r="6" spans="1:38" ht="22.5" customHeight="1" x14ac:dyDescent="0.15">
      <c r="A6" s="3"/>
      <c r="B6" s="93" t="s">
        <v>64</v>
      </c>
      <c r="C6" s="3"/>
      <c r="D6" s="5"/>
      <c r="E6" s="3"/>
      <c r="F6" s="3"/>
      <c r="G6" s="3"/>
      <c r="H6" s="3"/>
      <c r="I6" s="3"/>
      <c r="J6" s="3"/>
      <c r="K6" s="3"/>
      <c r="L6" s="8"/>
      <c r="M6" s="8"/>
      <c r="N6" s="8"/>
      <c r="O6" s="4"/>
      <c r="P6" s="3"/>
      <c r="Q6" s="3"/>
      <c r="R6" s="3"/>
      <c r="S6" s="3"/>
      <c r="T6" s="3"/>
      <c r="U6" s="3"/>
      <c r="V6" s="3"/>
      <c r="W6" s="3"/>
      <c r="AL6" s="9"/>
    </row>
    <row r="7" spans="1:38" ht="14.25" customHeight="1" thickBot="1" x14ac:dyDescent="0.2">
      <c r="B7" s="10"/>
      <c r="C7" s="11"/>
      <c r="D7" s="12"/>
      <c r="E7" s="11"/>
      <c r="F7" s="11"/>
      <c r="G7" s="11"/>
      <c r="H7" s="11"/>
      <c r="I7" s="11"/>
      <c r="J7" s="11"/>
      <c r="K7" s="11"/>
      <c r="L7" s="11"/>
      <c r="M7" s="11"/>
      <c r="N7" s="11"/>
      <c r="O7" s="13"/>
      <c r="P7" s="11"/>
      <c r="Q7" s="14"/>
    </row>
    <row r="8" spans="1:38" ht="15" customHeight="1" x14ac:dyDescent="0.15">
      <c r="B8" s="193"/>
      <c r="C8" s="194"/>
      <c r="D8" s="115"/>
      <c r="E8" s="116"/>
      <c r="F8" s="116"/>
      <c r="G8" s="116"/>
      <c r="H8" s="116"/>
      <c r="I8" s="116"/>
      <c r="J8" s="116"/>
      <c r="K8" s="116"/>
      <c r="L8" s="116"/>
      <c r="M8" s="116"/>
      <c r="N8" s="116"/>
      <c r="O8" s="117"/>
      <c r="P8" s="118"/>
      <c r="Q8" s="16"/>
    </row>
    <row r="9" spans="1:38" ht="30" customHeight="1" x14ac:dyDescent="0.15">
      <c r="B9" s="193"/>
      <c r="C9" s="194"/>
      <c r="D9" s="119" t="s">
        <v>2</v>
      </c>
      <c r="E9" s="17"/>
      <c r="F9" s="17"/>
      <c r="G9" s="17"/>
      <c r="H9" s="17"/>
      <c r="I9" s="17"/>
      <c r="J9" s="17"/>
      <c r="K9" s="17"/>
      <c r="L9" s="195"/>
      <c r="M9" s="196"/>
      <c r="N9" s="18" t="s">
        <v>3</v>
      </c>
      <c r="O9" s="19"/>
      <c r="P9" s="120"/>
      <c r="Q9" s="16"/>
      <c r="V9" s="20"/>
    </row>
    <row r="10" spans="1:38" ht="15" customHeight="1" thickBot="1" x14ac:dyDescent="0.2">
      <c r="B10" s="193"/>
      <c r="C10" s="194"/>
      <c r="D10" s="121"/>
      <c r="E10" s="122"/>
      <c r="F10" s="123"/>
      <c r="G10" s="123"/>
      <c r="H10" s="123"/>
      <c r="I10" s="123"/>
      <c r="J10" s="123"/>
      <c r="K10" s="123"/>
      <c r="L10" s="123"/>
      <c r="M10" s="123"/>
      <c r="N10" s="123"/>
      <c r="O10" s="124"/>
      <c r="P10" s="125"/>
      <c r="Q10" s="16"/>
      <c r="R10" s="2"/>
      <c r="S10" s="2"/>
    </row>
    <row r="11" spans="1:38" ht="16.5" customHeight="1" thickBot="1" x14ac:dyDescent="0.2">
      <c r="B11" s="21"/>
      <c r="C11" s="3"/>
      <c r="D11" s="3"/>
      <c r="E11" s="3"/>
      <c r="F11" s="3"/>
      <c r="G11" s="3"/>
      <c r="H11" s="3"/>
      <c r="I11" s="3"/>
      <c r="J11" s="3"/>
      <c r="K11" s="3"/>
      <c r="L11" s="3"/>
      <c r="M11" s="3"/>
      <c r="N11" s="3"/>
      <c r="O11" s="4"/>
      <c r="P11" s="3"/>
      <c r="Q11" s="16"/>
      <c r="R11" s="2"/>
      <c r="S11" s="2"/>
    </row>
    <row r="12" spans="1:38" ht="14.25" customHeight="1" x14ac:dyDescent="0.15">
      <c r="B12" s="193"/>
      <c r="C12" s="194"/>
      <c r="D12" s="50"/>
      <c r="E12" s="51"/>
      <c r="F12" s="51"/>
      <c r="G12" s="51"/>
      <c r="H12" s="51"/>
      <c r="I12" s="51"/>
      <c r="J12" s="51"/>
      <c r="K12" s="51"/>
      <c r="L12" s="51"/>
      <c r="M12" s="51"/>
      <c r="N12" s="51"/>
      <c r="O12" s="51"/>
      <c r="P12" s="52"/>
      <c r="Q12" s="22"/>
    </row>
    <row r="13" spans="1:38" ht="29.25" customHeight="1" x14ac:dyDescent="0.15">
      <c r="B13" s="193"/>
      <c r="C13" s="194"/>
      <c r="D13" s="53" t="s">
        <v>4</v>
      </c>
      <c r="E13" s="17"/>
      <c r="F13" s="17"/>
      <c r="G13" s="17"/>
      <c r="H13" s="17"/>
      <c r="I13" s="17"/>
      <c r="J13" s="23"/>
      <c r="K13" s="17"/>
      <c r="L13" s="197"/>
      <c r="M13" s="198"/>
      <c r="N13" s="17"/>
      <c r="O13" s="17"/>
      <c r="P13" s="54"/>
      <c r="Q13" s="22"/>
    </row>
    <row r="14" spans="1:38" ht="9" customHeight="1" x14ac:dyDescent="0.15">
      <c r="A14" s="55"/>
      <c r="B14" s="193"/>
      <c r="C14" s="194"/>
      <c r="D14" s="56"/>
      <c r="E14" s="25" t="s">
        <v>6</v>
      </c>
      <c r="F14" s="26"/>
      <c r="G14" s="26"/>
      <c r="H14" s="26"/>
      <c r="I14" s="26"/>
      <c r="J14" s="27"/>
      <c r="K14" s="28"/>
      <c r="L14" s="17"/>
      <c r="M14" s="17"/>
      <c r="N14" s="17"/>
      <c r="O14" s="17"/>
      <c r="P14" s="54"/>
      <c r="Q14" s="22"/>
    </row>
    <row r="15" spans="1:38" ht="29.25" customHeight="1" x14ac:dyDescent="0.15">
      <c r="A15" s="55"/>
      <c r="B15" s="193"/>
      <c r="C15" s="194"/>
      <c r="D15" s="53"/>
      <c r="E15" s="18" t="s">
        <v>8</v>
      </c>
      <c r="F15" s="17"/>
      <c r="G15" s="17"/>
      <c r="H15" s="17"/>
      <c r="I15" s="17"/>
      <c r="J15" s="199" t="s">
        <v>51</v>
      </c>
      <c r="K15" s="199"/>
      <c r="L15" s="200"/>
      <c r="M15" s="141">
        <f>IF(L13=V16,Y16,0)+IF(L13=V17,Y17,0)+IF(L13=V19,Y19,0)+IF(L13=V26,Y26,0)+IF(L13=V27,Y27,0)+IF(L13=V28,Y28,0)</f>
        <v>0</v>
      </c>
      <c r="N15" s="18" t="s">
        <v>9</v>
      </c>
      <c r="O15" s="17"/>
      <c r="P15" s="54"/>
      <c r="Q15" s="22"/>
    </row>
    <row r="16" spans="1:38" ht="9" customHeight="1" x14ac:dyDescent="0.15">
      <c r="A16" s="55"/>
      <c r="B16" s="193"/>
      <c r="C16" s="194"/>
      <c r="D16" s="57"/>
      <c r="E16" s="18"/>
      <c r="F16" s="17"/>
      <c r="G16" s="17"/>
      <c r="H16" s="17"/>
      <c r="I16" s="17"/>
      <c r="J16" s="29"/>
      <c r="K16" s="30"/>
      <c r="L16" s="30"/>
      <c r="M16" s="18"/>
      <c r="N16" s="17"/>
      <c r="O16" s="17"/>
      <c r="P16" s="54"/>
      <c r="Q16" s="22"/>
      <c r="V16" s="168" t="s">
        <v>5</v>
      </c>
      <c r="W16" s="168"/>
      <c r="X16" s="168"/>
      <c r="Y16" s="24">
        <v>0.2</v>
      </c>
    </row>
    <row r="17" spans="1:25" ht="30" customHeight="1" x14ac:dyDescent="0.15">
      <c r="A17" s="55"/>
      <c r="B17" s="193"/>
      <c r="C17" s="194"/>
      <c r="D17" s="56"/>
      <c r="E17" s="18" t="s">
        <v>74</v>
      </c>
      <c r="F17" s="17"/>
      <c r="G17" s="17"/>
      <c r="H17" s="17"/>
      <c r="I17" s="17"/>
      <c r="J17" s="29"/>
      <c r="K17" s="30"/>
      <c r="L17" s="182">
        <f>ROUNDUP(L9*M15,1)</f>
        <v>0</v>
      </c>
      <c r="M17" s="183"/>
      <c r="N17" s="18" t="s">
        <v>9</v>
      </c>
      <c r="O17" s="17"/>
      <c r="P17" s="54"/>
      <c r="Q17" s="22"/>
      <c r="V17" s="168" t="s">
        <v>7</v>
      </c>
      <c r="W17" s="168"/>
      <c r="X17" s="168"/>
      <c r="Y17" s="24">
        <v>0.15</v>
      </c>
    </row>
    <row r="18" spans="1:25" ht="11.45" customHeight="1" x14ac:dyDescent="0.15">
      <c r="A18" s="55"/>
      <c r="B18" s="193"/>
      <c r="C18" s="194"/>
      <c r="D18" s="56"/>
      <c r="E18" s="18"/>
      <c r="F18" s="98" t="s">
        <v>75</v>
      </c>
      <c r="G18" s="98"/>
      <c r="H18" s="98"/>
      <c r="I18" s="98"/>
      <c r="J18" s="98"/>
      <c r="K18" s="30"/>
      <c r="L18" s="30"/>
      <c r="M18" s="30"/>
      <c r="N18" s="18"/>
      <c r="O18" s="17"/>
      <c r="P18" s="54"/>
      <c r="Q18" s="22"/>
      <c r="V18" s="80"/>
      <c r="W18" s="80"/>
      <c r="X18" s="80"/>
      <c r="Y18" s="24"/>
    </row>
    <row r="19" spans="1:25" ht="9" customHeight="1" thickBot="1" x14ac:dyDescent="0.2">
      <c r="A19" s="55"/>
      <c r="B19" s="193"/>
      <c r="C19" s="194"/>
      <c r="D19" s="58"/>
      <c r="E19" s="59"/>
      <c r="F19" s="98"/>
      <c r="G19" s="98"/>
      <c r="H19" s="98"/>
      <c r="I19" s="98"/>
      <c r="J19" s="98"/>
      <c r="K19" s="59"/>
      <c r="L19" s="59"/>
      <c r="M19" s="59"/>
      <c r="N19" s="59"/>
      <c r="O19" s="60"/>
      <c r="P19" s="61"/>
      <c r="Q19" s="16"/>
      <c r="V19" s="168" t="s">
        <v>10</v>
      </c>
      <c r="W19" s="168"/>
      <c r="X19" s="168"/>
      <c r="Y19" s="24">
        <v>0.1</v>
      </c>
    </row>
    <row r="20" spans="1:25" ht="15.75" customHeight="1" x14ac:dyDescent="0.15">
      <c r="A20" s="55"/>
      <c r="B20" s="15"/>
      <c r="C20" s="4"/>
      <c r="Q20" s="16"/>
      <c r="V20" s="80"/>
      <c r="W20" s="80"/>
      <c r="X20" s="80"/>
      <c r="Y20" s="24"/>
    </row>
    <row r="21" spans="1:25" ht="15.75" customHeight="1" x14ac:dyDescent="0.15">
      <c r="A21" s="55"/>
      <c r="B21" s="13"/>
      <c r="C21" s="13"/>
      <c r="D21" s="88"/>
      <c r="E21" s="88"/>
      <c r="F21" s="88"/>
      <c r="G21" s="88"/>
      <c r="H21" s="88"/>
      <c r="I21" s="88"/>
      <c r="J21" s="88"/>
      <c r="K21" s="88"/>
      <c r="L21" s="88"/>
      <c r="M21" s="88"/>
      <c r="N21" s="88"/>
      <c r="O21" s="89"/>
      <c r="P21" s="88"/>
      <c r="Q21" s="11"/>
      <c r="V21" s="80"/>
      <c r="W21" s="80"/>
      <c r="X21" s="80"/>
      <c r="Y21" s="24"/>
    </row>
    <row r="22" spans="1:25" ht="15.75" customHeight="1" x14ac:dyDescent="0.15">
      <c r="A22" s="55"/>
      <c r="B22" s="4"/>
      <c r="C22" s="4"/>
      <c r="Q22" s="3"/>
      <c r="V22" s="80"/>
      <c r="W22" s="80"/>
      <c r="X22" s="80"/>
      <c r="Y22" s="24"/>
    </row>
    <row r="23" spans="1:25" ht="15.75" customHeight="1" x14ac:dyDescent="0.15">
      <c r="A23" s="55"/>
      <c r="B23" s="208" t="s">
        <v>65</v>
      </c>
      <c r="C23" s="208"/>
      <c r="D23" s="208"/>
      <c r="E23" s="208"/>
      <c r="F23" s="208"/>
      <c r="G23" s="1" t="s">
        <v>102</v>
      </c>
      <c r="Q23" s="3"/>
      <c r="V23" s="80"/>
      <c r="W23" s="80"/>
      <c r="X23" s="80"/>
      <c r="Y23" s="24"/>
    </row>
    <row r="24" spans="1:25" ht="15.75" customHeight="1" x14ac:dyDescent="0.15">
      <c r="A24" s="55"/>
      <c r="B24" s="208"/>
      <c r="C24" s="208"/>
      <c r="D24" s="208"/>
      <c r="E24" s="208"/>
      <c r="F24" s="208"/>
      <c r="G24" s="1" t="s">
        <v>85</v>
      </c>
      <c r="Q24" s="3"/>
      <c r="V24" s="80"/>
      <c r="W24" s="80"/>
      <c r="X24" s="80"/>
      <c r="Y24" s="24"/>
    </row>
    <row r="25" spans="1:25" ht="15.75" customHeight="1" x14ac:dyDescent="0.15">
      <c r="A25" s="55"/>
      <c r="B25" s="47"/>
      <c r="C25" s="47"/>
      <c r="D25" s="90"/>
      <c r="E25" s="90"/>
      <c r="F25" s="90"/>
      <c r="G25" s="90" t="s">
        <v>66</v>
      </c>
      <c r="H25" s="90"/>
      <c r="I25" s="90"/>
      <c r="J25" s="90"/>
      <c r="K25" s="90"/>
      <c r="L25" s="90"/>
      <c r="M25" s="90"/>
      <c r="N25" s="90"/>
      <c r="O25" s="91"/>
      <c r="P25" s="90"/>
      <c r="Q25" s="46"/>
      <c r="V25" s="80"/>
      <c r="W25" s="80"/>
      <c r="X25" s="80"/>
      <c r="Y25" s="24"/>
    </row>
    <row r="26" spans="1:25" ht="16.5" customHeight="1" thickBot="1" x14ac:dyDescent="0.2">
      <c r="A26" s="55"/>
      <c r="B26" s="15"/>
      <c r="C26" s="3"/>
      <c r="D26" s="3"/>
      <c r="E26" s="3"/>
      <c r="F26" s="3"/>
      <c r="G26" s="3"/>
      <c r="H26" s="3"/>
      <c r="I26" s="3"/>
      <c r="J26" s="3"/>
      <c r="K26" s="3"/>
      <c r="L26" s="3"/>
      <c r="M26" s="3"/>
      <c r="N26" s="3"/>
      <c r="O26" s="4"/>
      <c r="P26" s="3"/>
      <c r="Q26" s="16"/>
      <c r="V26" s="168" t="s">
        <v>28</v>
      </c>
      <c r="W26" s="168"/>
      <c r="X26" s="168"/>
      <c r="Y26" s="24">
        <v>0.2</v>
      </c>
    </row>
    <row r="27" spans="1:25" ht="15" customHeight="1" thickBot="1" x14ac:dyDescent="0.2">
      <c r="A27" s="55"/>
      <c r="B27" s="154" t="s">
        <v>91</v>
      </c>
      <c r="C27" s="155"/>
      <c r="D27" s="62"/>
      <c r="E27" s="63"/>
      <c r="F27" s="63"/>
      <c r="G27" s="63"/>
      <c r="H27" s="63"/>
      <c r="I27" s="63"/>
      <c r="J27" s="63"/>
      <c r="K27" s="63"/>
      <c r="L27" s="63"/>
      <c r="M27" s="63"/>
      <c r="N27" s="203" t="s">
        <v>11</v>
      </c>
      <c r="O27" s="203"/>
      <c r="P27" s="64"/>
      <c r="Q27" s="16"/>
      <c r="V27" s="168" t="s">
        <v>29</v>
      </c>
      <c r="W27" s="168"/>
      <c r="X27" s="168"/>
      <c r="Y27" s="24">
        <v>0.3</v>
      </c>
    </row>
    <row r="28" spans="1:25" ht="30" customHeight="1" thickTop="1" thickBot="1" x14ac:dyDescent="0.2">
      <c r="A28" s="55"/>
      <c r="B28" s="154"/>
      <c r="C28" s="155"/>
      <c r="D28" s="65" t="s">
        <v>12</v>
      </c>
      <c r="E28" s="17"/>
      <c r="F28" s="17"/>
      <c r="G28" s="17"/>
      <c r="H28" s="17"/>
      <c r="I28" s="17"/>
      <c r="J28" s="185"/>
      <c r="K28" s="185"/>
      <c r="L28" s="186"/>
      <c r="M28" s="66"/>
      <c r="N28" s="18" t="s">
        <v>3</v>
      </c>
      <c r="O28" s="31" t="e">
        <f>IF((M30-M15&gt;=0.01)*AND(M28&gt;=20),5,0)+IF((M30-M15&gt;=0.02)*AND(M28&gt;=30),5,0)+IF((M30-M15&gt;=0.05)*AND(M28&gt;=40),10,0)+IF((M30-M15&gt;=0.1)*AND(M28&gt;=50),10,0)</f>
        <v>#DIV/0!</v>
      </c>
      <c r="P28" s="67"/>
      <c r="Q28" s="16"/>
      <c r="V28" s="168" t="s">
        <v>30</v>
      </c>
      <c r="W28" s="168"/>
      <c r="X28" s="168"/>
      <c r="Y28" s="43" t="s">
        <v>31</v>
      </c>
    </row>
    <row r="29" spans="1:25" ht="9" customHeight="1" thickTop="1" x14ac:dyDescent="0.15">
      <c r="A29" s="55"/>
      <c r="B29" s="154"/>
      <c r="C29" s="155"/>
      <c r="D29" s="82"/>
      <c r="E29" s="83"/>
      <c r="F29" s="83"/>
      <c r="G29" s="83"/>
      <c r="H29" s="83"/>
      <c r="I29" s="83"/>
      <c r="J29" s="83"/>
      <c r="K29" s="17"/>
      <c r="L29" s="17"/>
      <c r="M29" s="33" t="s">
        <v>33</v>
      </c>
      <c r="N29" s="17"/>
      <c r="O29" s="34"/>
      <c r="P29" s="67"/>
      <c r="Q29" s="16"/>
      <c r="V29" s="81"/>
      <c r="W29" s="81"/>
      <c r="X29" s="81"/>
      <c r="Y29" s="43"/>
    </row>
    <row r="30" spans="1:25" ht="9" customHeight="1" x14ac:dyDescent="0.15">
      <c r="A30" s="55"/>
      <c r="B30" s="154"/>
      <c r="C30" s="155"/>
      <c r="D30" s="82"/>
      <c r="E30" s="210" t="s">
        <v>47</v>
      </c>
      <c r="F30" s="210"/>
      <c r="G30" s="210"/>
      <c r="H30" s="210"/>
      <c r="I30" s="210"/>
      <c r="J30" s="83"/>
      <c r="K30" s="17"/>
      <c r="L30" s="184" t="s">
        <v>32</v>
      </c>
      <c r="M30" s="187" t="e">
        <f>ROUNDDOWN(M28/L9,3)</f>
        <v>#DIV/0!</v>
      </c>
      <c r="N30" s="164"/>
      <c r="O30" s="19"/>
      <c r="P30" s="67"/>
      <c r="Q30" s="16"/>
      <c r="Y30" s="84"/>
    </row>
    <row r="31" spans="1:25" ht="9" customHeight="1" x14ac:dyDescent="0.15">
      <c r="A31" s="55"/>
      <c r="B31" s="154"/>
      <c r="C31" s="155"/>
      <c r="D31" s="82"/>
      <c r="E31" s="210"/>
      <c r="F31" s="210"/>
      <c r="G31" s="210"/>
      <c r="H31" s="210"/>
      <c r="I31" s="210"/>
      <c r="J31" s="83"/>
      <c r="K31" s="17"/>
      <c r="L31" s="184"/>
      <c r="M31" s="188"/>
      <c r="N31" s="164"/>
      <c r="O31" s="19"/>
      <c r="P31" s="67"/>
      <c r="Q31" s="16"/>
      <c r="Y31" s="84"/>
    </row>
    <row r="32" spans="1:25" ht="9" customHeight="1" thickBot="1" x14ac:dyDescent="0.2">
      <c r="A32" s="55"/>
      <c r="B32" s="154"/>
      <c r="C32" s="155"/>
      <c r="D32" s="82"/>
      <c r="E32" s="83"/>
      <c r="F32" s="83"/>
      <c r="G32" s="83"/>
      <c r="H32" s="83"/>
      <c r="I32" s="83"/>
      <c r="J32" s="83"/>
      <c r="K32" s="17"/>
      <c r="L32" s="17"/>
      <c r="M32" s="33"/>
      <c r="N32" s="17"/>
      <c r="O32" s="19"/>
      <c r="P32" s="67"/>
      <c r="Q32" s="16"/>
      <c r="Y32" s="84"/>
    </row>
    <row r="33" spans="1:25" ht="15" customHeight="1" thickTop="1" x14ac:dyDescent="0.15">
      <c r="A33" s="55"/>
      <c r="B33" s="154"/>
      <c r="C33" s="155"/>
      <c r="D33" s="82"/>
      <c r="E33" s="83"/>
      <c r="F33" s="83"/>
      <c r="G33" s="83"/>
      <c r="H33" s="83"/>
      <c r="I33" s="83"/>
      <c r="J33" s="83"/>
      <c r="K33" s="83"/>
      <c r="L33" s="83"/>
      <c r="M33" s="33"/>
      <c r="N33" s="204" t="str">
        <f>IF(M28&lt;L17,"評価対象外","評価対象")</f>
        <v>評価対象</v>
      </c>
      <c r="O33" s="205"/>
      <c r="P33" s="67"/>
      <c r="Q33" s="16"/>
    </row>
    <row r="34" spans="1:25" ht="15" customHeight="1" thickBot="1" x14ac:dyDescent="0.2">
      <c r="A34" s="55"/>
      <c r="B34" s="154"/>
      <c r="C34" s="155"/>
      <c r="D34" s="68"/>
      <c r="E34" s="17"/>
      <c r="F34" s="17"/>
      <c r="G34" s="17"/>
      <c r="H34" s="17"/>
      <c r="I34" s="17"/>
      <c r="J34" s="17"/>
      <c r="K34" s="17"/>
      <c r="L34" s="18"/>
      <c r="M34" s="35"/>
      <c r="N34" s="206"/>
      <c r="O34" s="207"/>
      <c r="P34" s="67"/>
      <c r="Q34" s="16"/>
    </row>
    <row r="35" spans="1:25" ht="15" customHeight="1" thickTop="1" thickBot="1" x14ac:dyDescent="0.2">
      <c r="A35" s="55"/>
      <c r="B35" s="154"/>
      <c r="C35" s="155"/>
      <c r="D35" s="69"/>
      <c r="E35" s="70"/>
      <c r="F35" s="70"/>
      <c r="G35" s="70"/>
      <c r="H35" s="70"/>
      <c r="I35" s="70"/>
      <c r="J35" s="70"/>
      <c r="K35" s="70"/>
      <c r="L35" s="70"/>
      <c r="M35" s="70"/>
      <c r="N35" s="70"/>
      <c r="O35" s="71"/>
      <c r="P35" s="72"/>
      <c r="Q35" s="16"/>
      <c r="V35" s="168" t="s">
        <v>13</v>
      </c>
      <c r="W35" s="168"/>
      <c r="X35" s="168"/>
      <c r="Y35" s="32" t="e">
        <f>M28/L9</f>
        <v>#DIV/0!</v>
      </c>
    </row>
    <row r="36" spans="1:25" ht="8.25" customHeight="1" x14ac:dyDescent="0.15">
      <c r="A36" s="55"/>
      <c r="B36" s="126"/>
      <c r="C36" s="128"/>
      <c r="D36" s="3"/>
      <c r="E36" s="3"/>
      <c r="F36" s="3"/>
      <c r="G36" s="3"/>
      <c r="H36" s="3"/>
      <c r="I36" s="3"/>
      <c r="J36" s="3"/>
      <c r="K36" s="3"/>
      <c r="L36" s="3"/>
      <c r="M36" s="3"/>
      <c r="N36" s="3"/>
      <c r="O36" s="4"/>
      <c r="P36" s="3"/>
      <c r="Q36" s="16"/>
    </row>
    <row r="37" spans="1:25" ht="16.5" customHeight="1" x14ac:dyDescent="0.15">
      <c r="A37" s="55"/>
      <c r="B37" s="126"/>
      <c r="C37" s="128"/>
      <c r="D37" s="3"/>
      <c r="E37" s="36" t="s">
        <v>34</v>
      </c>
      <c r="F37" s="3"/>
      <c r="G37" s="3"/>
      <c r="H37" s="3"/>
      <c r="I37" s="3"/>
      <c r="J37" s="3"/>
      <c r="K37" s="3"/>
      <c r="L37" s="152" t="s">
        <v>14</v>
      </c>
      <c r="M37" s="152"/>
      <c r="N37" s="152"/>
      <c r="O37" s="152" t="s">
        <v>40</v>
      </c>
      <c r="P37" s="3"/>
      <c r="Q37" s="16"/>
    </row>
    <row r="38" spans="1:25" ht="16.5" customHeight="1" x14ac:dyDescent="0.15">
      <c r="A38" s="55"/>
      <c r="B38" s="126"/>
      <c r="C38" s="128"/>
      <c r="D38" s="3"/>
      <c r="E38" s="36" t="s">
        <v>35</v>
      </c>
      <c r="F38" s="3"/>
      <c r="G38" s="3"/>
      <c r="H38" s="3"/>
      <c r="I38" s="3"/>
      <c r="J38" s="3"/>
      <c r="K38" s="3"/>
      <c r="L38" s="152"/>
      <c r="M38" s="152"/>
      <c r="N38" s="152"/>
      <c r="O38" s="152"/>
      <c r="P38" s="3"/>
      <c r="Q38" s="16"/>
    </row>
    <row r="39" spans="1:25" ht="5.25" customHeight="1" x14ac:dyDescent="0.15">
      <c r="A39" s="55"/>
      <c r="B39" s="126"/>
      <c r="C39" s="128"/>
      <c r="D39" s="3"/>
      <c r="E39" s="75"/>
      <c r="F39" s="73"/>
      <c r="G39" s="73"/>
      <c r="H39" s="73"/>
      <c r="I39" s="73"/>
      <c r="J39" s="73"/>
      <c r="K39" s="73"/>
      <c r="L39" s="73"/>
      <c r="M39" s="73"/>
      <c r="N39" s="73"/>
      <c r="O39" s="74"/>
      <c r="P39" s="3"/>
      <c r="Q39" s="16"/>
    </row>
    <row r="40" spans="1:25" ht="16.5" customHeight="1" x14ac:dyDescent="0.15">
      <c r="A40" s="55"/>
      <c r="B40" s="126"/>
      <c r="C40" s="128"/>
      <c r="D40" s="3"/>
      <c r="E40" s="36" t="s">
        <v>37</v>
      </c>
      <c r="F40" s="3"/>
      <c r="G40" s="73"/>
      <c r="H40" s="73"/>
      <c r="I40" s="73"/>
      <c r="J40" s="73"/>
      <c r="K40" s="73"/>
      <c r="L40" s="152" t="s">
        <v>14</v>
      </c>
      <c r="M40" s="152"/>
      <c r="N40" s="152"/>
      <c r="O40" s="152" t="s">
        <v>15</v>
      </c>
      <c r="P40" s="3"/>
      <c r="Q40" s="16"/>
    </row>
    <row r="41" spans="1:25" ht="16.5" customHeight="1" x14ac:dyDescent="0.15">
      <c r="A41" s="55"/>
      <c r="B41" s="126"/>
      <c r="C41" s="128"/>
      <c r="D41" s="3"/>
      <c r="E41" s="36" t="s">
        <v>16</v>
      </c>
      <c r="F41" s="3"/>
      <c r="G41" s="73"/>
      <c r="H41" s="73"/>
      <c r="I41" s="73"/>
      <c r="J41" s="73"/>
      <c r="K41" s="73"/>
      <c r="L41" s="152"/>
      <c r="M41" s="152"/>
      <c r="N41" s="152"/>
      <c r="O41" s="152"/>
      <c r="P41" s="3"/>
      <c r="Q41" s="16"/>
    </row>
    <row r="42" spans="1:25" ht="5.25" customHeight="1" x14ac:dyDescent="0.15">
      <c r="A42" s="55"/>
      <c r="B42" s="126"/>
      <c r="C42" s="128"/>
      <c r="D42" s="3"/>
      <c r="E42" s="75"/>
      <c r="F42" s="73"/>
      <c r="G42" s="73"/>
      <c r="H42" s="73"/>
      <c r="I42" s="73"/>
      <c r="J42" s="73"/>
      <c r="K42" s="73"/>
      <c r="L42" s="73"/>
      <c r="M42" s="73"/>
      <c r="N42" s="73"/>
      <c r="O42" s="74"/>
      <c r="P42" s="3"/>
      <c r="Q42" s="16"/>
    </row>
    <row r="43" spans="1:25" ht="17.25" customHeight="1" x14ac:dyDescent="0.15">
      <c r="A43" s="55"/>
      <c r="B43" s="126"/>
      <c r="C43" s="128"/>
      <c r="D43" s="3"/>
      <c r="E43" s="36" t="s">
        <v>38</v>
      </c>
      <c r="F43" s="3"/>
      <c r="G43" s="73"/>
      <c r="H43" s="73"/>
      <c r="I43" s="73"/>
      <c r="J43" s="73"/>
      <c r="K43" s="73"/>
      <c r="L43" s="152" t="s">
        <v>14</v>
      </c>
      <c r="M43" s="152"/>
      <c r="N43" s="152"/>
      <c r="O43" s="152" t="s">
        <v>17</v>
      </c>
      <c r="P43" s="3"/>
      <c r="Q43" s="16"/>
    </row>
    <row r="44" spans="1:25" ht="17.25" customHeight="1" x14ac:dyDescent="0.15">
      <c r="A44" s="55"/>
      <c r="B44" s="126"/>
      <c r="C44" s="128"/>
      <c r="D44" s="3"/>
      <c r="E44" s="36" t="s">
        <v>18</v>
      </c>
      <c r="F44" s="3"/>
      <c r="G44" s="73"/>
      <c r="H44" s="73"/>
      <c r="I44" s="73"/>
      <c r="J44" s="73"/>
      <c r="K44" s="73"/>
      <c r="L44" s="152"/>
      <c r="M44" s="152"/>
      <c r="N44" s="152"/>
      <c r="O44" s="152"/>
      <c r="P44" s="3"/>
      <c r="Q44" s="16"/>
    </row>
    <row r="45" spans="1:25" ht="5.25" customHeight="1" x14ac:dyDescent="0.15">
      <c r="A45" s="55"/>
      <c r="B45" s="126"/>
      <c r="C45" s="128"/>
      <c r="D45" s="3"/>
      <c r="E45" s="37"/>
      <c r="F45" s="3"/>
      <c r="G45" s="73"/>
      <c r="H45" s="73"/>
      <c r="I45" s="73"/>
      <c r="J45" s="73"/>
      <c r="K45" s="73"/>
      <c r="L45" s="73"/>
      <c r="M45" s="73"/>
      <c r="N45" s="73"/>
      <c r="O45" s="74"/>
      <c r="P45" s="3"/>
      <c r="Q45" s="16"/>
    </row>
    <row r="46" spans="1:25" ht="17.25" customHeight="1" x14ac:dyDescent="0.15">
      <c r="A46" s="55"/>
      <c r="B46" s="126"/>
      <c r="C46" s="128"/>
      <c r="D46" s="3"/>
      <c r="E46" s="36" t="s">
        <v>39</v>
      </c>
      <c r="F46" s="3"/>
      <c r="G46" s="73"/>
      <c r="H46" s="73"/>
      <c r="I46" s="73"/>
      <c r="J46" s="73"/>
      <c r="K46" s="73"/>
      <c r="L46" s="152" t="s">
        <v>14</v>
      </c>
      <c r="M46" s="152"/>
      <c r="N46" s="152"/>
      <c r="O46" s="152" t="s">
        <v>26</v>
      </c>
      <c r="P46" s="3"/>
      <c r="Q46" s="16"/>
    </row>
    <row r="47" spans="1:25" ht="17.25" customHeight="1" x14ac:dyDescent="0.15">
      <c r="A47" s="55"/>
      <c r="B47" s="126"/>
      <c r="C47" s="128"/>
      <c r="D47" s="3"/>
      <c r="E47" s="36" t="s">
        <v>36</v>
      </c>
      <c r="F47" s="3"/>
      <c r="G47" s="73"/>
      <c r="H47" s="73"/>
      <c r="I47" s="73"/>
      <c r="J47" s="73"/>
      <c r="K47" s="73"/>
      <c r="L47" s="152"/>
      <c r="M47" s="152"/>
      <c r="N47" s="152"/>
      <c r="O47" s="152"/>
      <c r="P47" s="3"/>
      <c r="Q47" s="16"/>
    </row>
    <row r="48" spans="1:25" ht="12.75" customHeight="1" thickBot="1" x14ac:dyDescent="0.2">
      <c r="A48" s="55"/>
      <c r="B48" s="126"/>
      <c r="C48" s="128"/>
      <c r="D48" s="3"/>
      <c r="E48" s="37"/>
      <c r="F48" s="3"/>
      <c r="G48" s="3"/>
      <c r="H48" s="3"/>
      <c r="I48" s="3"/>
      <c r="J48" s="3"/>
      <c r="K48" s="3"/>
      <c r="L48" s="3"/>
      <c r="M48" s="3"/>
      <c r="N48" s="3"/>
      <c r="O48" s="4"/>
      <c r="P48" s="3"/>
      <c r="Q48" s="16"/>
    </row>
    <row r="49" spans="1:25" ht="15" customHeight="1" thickBot="1" x14ac:dyDescent="0.2">
      <c r="A49" s="55"/>
      <c r="B49" s="154" t="s">
        <v>92</v>
      </c>
      <c r="C49" s="155"/>
      <c r="D49" s="99"/>
      <c r="E49" s="100"/>
      <c r="F49" s="100"/>
      <c r="G49" s="100"/>
      <c r="H49" s="100"/>
      <c r="I49" s="100"/>
      <c r="J49" s="100"/>
      <c r="K49" s="100"/>
      <c r="L49" s="100"/>
      <c r="M49" s="100"/>
      <c r="N49" s="171" t="s">
        <v>41</v>
      </c>
      <c r="O49" s="171"/>
      <c r="P49" s="101"/>
      <c r="Q49" s="16"/>
    </row>
    <row r="50" spans="1:25" ht="30" customHeight="1" thickTop="1" thickBot="1" x14ac:dyDescent="0.2">
      <c r="A50" s="55"/>
      <c r="B50" s="154"/>
      <c r="C50" s="155"/>
      <c r="D50" s="102" t="s">
        <v>42</v>
      </c>
      <c r="E50" s="18"/>
      <c r="F50" s="18"/>
      <c r="G50" s="18"/>
      <c r="H50" s="18"/>
      <c r="I50" s="18"/>
      <c r="J50" s="18"/>
      <c r="K50" s="172" t="s">
        <v>43</v>
      </c>
      <c r="L50" s="173"/>
      <c r="M50" s="76"/>
      <c r="N50" s="18" t="s">
        <v>19</v>
      </c>
      <c r="O50" s="31" t="e">
        <f>IF(M56/L9&gt;=0.03,5,0)+IF(M56/L9&gt;=0.05,5,0)+IF(M56/L9&gt;=0.1,10,0)+IF(M56/L9&gt;=0.3,10,0)+IF(M56/L9&gt;=0.5,10,0)</f>
        <v>#DIV/0!</v>
      </c>
      <c r="P50" s="103"/>
      <c r="Q50" s="16"/>
    </row>
    <row r="51" spans="1:25" ht="30" customHeight="1" thickTop="1" x14ac:dyDescent="0.15">
      <c r="A51" s="55"/>
      <c r="B51" s="154"/>
      <c r="C51" s="155"/>
      <c r="D51" s="102"/>
      <c r="E51" s="211" t="s">
        <v>49</v>
      </c>
      <c r="F51" s="212"/>
      <c r="G51" s="212"/>
      <c r="H51" s="212"/>
      <c r="I51" s="212"/>
      <c r="J51" s="212"/>
      <c r="K51" s="172" t="s">
        <v>44</v>
      </c>
      <c r="L51" s="173"/>
      <c r="M51" s="76"/>
      <c r="N51" s="18" t="s">
        <v>19</v>
      </c>
      <c r="O51" s="19"/>
      <c r="P51" s="103"/>
      <c r="Q51" s="16"/>
    </row>
    <row r="52" spans="1:25" ht="30" customHeight="1" x14ac:dyDescent="0.15">
      <c r="A52" s="55"/>
      <c r="B52" s="154"/>
      <c r="C52" s="155"/>
      <c r="D52" s="102"/>
      <c r="E52" s="212"/>
      <c r="F52" s="212"/>
      <c r="G52" s="212"/>
      <c r="H52" s="212"/>
      <c r="I52" s="212"/>
      <c r="J52" s="212"/>
      <c r="K52" s="172" t="s">
        <v>45</v>
      </c>
      <c r="L52" s="173"/>
      <c r="M52" s="76"/>
      <c r="N52" s="18" t="s">
        <v>19</v>
      </c>
      <c r="O52" s="19"/>
      <c r="P52" s="103"/>
      <c r="Q52" s="16"/>
    </row>
    <row r="53" spans="1:25" ht="30" customHeight="1" x14ac:dyDescent="0.15">
      <c r="A53" s="55"/>
      <c r="B53" s="154"/>
      <c r="C53" s="155"/>
      <c r="D53" s="102"/>
      <c r="E53" s="18"/>
      <c r="F53" s="209" t="s">
        <v>76</v>
      </c>
      <c r="G53" s="209"/>
      <c r="H53" s="209"/>
      <c r="I53" s="209"/>
      <c r="J53" s="209"/>
      <c r="K53" s="174" t="s">
        <v>90</v>
      </c>
      <c r="L53" s="175"/>
      <c r="M53" s="76"/>
      <c r="N53" s="18" t="s">
        <v>19</v>
      </c>
      <c r="O53" s="19"/>
      <c r="P53" s="103"/>
      <c r="Q53" s="16"/>
    </row>
    <row r="54" spans="1:25" ht="30" customHeight="1" x14ac:dyDescent="0.15">
      <c r="A54" s="55"/>
      <c r="B54" s="154"/>
      <c r="C54" s="155"/>
      <c r="D54" s="102"/>
      <c r="E54" s="18"/>
      <c r="F54" s="18"/>
      <c r="G54" s="18"/>
      <c r="H54" s="18"/>
      <c r="I54" s="18"/>
      <c r="J54" s="18"/>
      <c r="K54" s="172" t="s">
        <v>46</v>
      </c>
      <c r="L54" s="173"/>
      <c r="M54" s="76"/>
      <c r="N54" s="18" t="s">
        <v>19</v>
      </c>
      <c r="O54" s="19"/>
      <c r="P54" s="103"/>
      <c r="Q54" s="16"/>
    </row>
    <row r="55" spans="1:25" ht="6.95" customHeight="1" x14ac:dyDescent="0.15">
      <c r="A55" s="55"/>
      <c r="B55" s="154"/>
      <c r="C55" s="155"/>
      <c r="D55" s="104"/>
      <c r="E55" s="17"/>
      <c r="F55" s="17"/>
      <c r="G55" s="17"/>
      <c r="H55" s="17"/>
      <c r="I55" s="17"/>
      <c r="J55" s="17"/>
      <c r="K55" s="38"/>
      <c r="L55" s="38"/>
      <c r="M55" s="35"/>
      <c r="N55" s="18"/>
      <c r="O55" s="19"/>
      <c r="P55" s="103"/>
      <c r="Q55" s="16"/>
    </row>
    <row r="56" spans="1:25" ht="9" customHeight="1" x14ac:dyDescent="0.15">
      <c r="A56" s="55"/>
      <c r="B56" s="154"/>
      <c r="C56" s="155"/>
      <c r="D56" s="105"/>
      <c r="E56" s="167"/>
      <c r="F56" s="167"/>
      <c r="G56" s="167"/>
      <c r="H56" s="167"/>
      <c r="I56" s="167"/>
      <c r="J56" s="83"/>
      <c r="K56" s="165" t="s">
        <v>48</v>
      </c>
      <c r="L56" s="166"/>
      <c r="M56" s="162">
        <f>(M50+M51+M53)*10+(M52-M53)*3+M54*0.2</f>
        <v>0</v>
      </c>
      <c r="N56" s="164" t="s">
        <v>3</v>
      </c>
      <c r="O56" s="19"/>
      <c r="P56" s="103"/>
      <c r="Q56" s="16"/>
      <c r="Y56" s="84"/>
    </row>
    <row r="57" spans="1:25" ht="9" customHeight="1" x14ac:dyDescent="0.15">
      <c r="A57" s="55"/>
      <c r="B57" s="154"/>
      <c r="C57" s="155"/>
      <c r="D57" s="105"/>
      <c r="E57" s="167"/>
      <c r="F57" s="167"/>
      <c r="G57" s="167"/>
      <c r="H57" s="167"/>
      <c r="I57" s="167"/>
      <c r="J57" s="83"/>
      <c r="K57" s="165"/>
      <c r="L57" s="166"/>
      <c r="M57" s="163"/>
      <c r="N57" s="164"/>
      <c r="O57" s="19"/>
      <c r="P57" s="103"/>
      <c r="Q57" s="16"/>
      <c r="Y57" s="84"/>
    </row>
    <row r="58" spans="1:25" ht="6.75" customHeight="1" x14ac:dyDescent="0.15">
      <c r="A58" s="55"/>
      <c r="B58" s="154"/>
      <c r="C58" s="155"/>
      <c r="D58" s="104"/>
      <c r="E58" s="17"/>
      <c r="F58" s="17"/>
      <c r="G58" s="17"/>
      <c r="H58" s="17"/>
      <c r="I58" s="17"/>
      <c r="J58" s="17"/>
      <c r="K58" s="38"/>
      <c r="L58" s="38"/>
      <c r="M58" s="35"/>
      <c r="N58" s="18"/>
      <c r="O58" s="19"/>
      <c r="P58" s="103"/>
      <c r="Q58" s="16"/>
    </row>
    <row r="59" spans="1:25" ht="9" customHeight="1" x14ac:dyDescent="0.15">
      <c r="A59" s="55"/>
      <c r="B59" s="154"/>
      <c r="C59" s="155"/>
      <c r="D59" s="105"/>
      <c r="E59" s="98"/>
      <c r="F59" s="202" t="s">
        <v>83</v>
      </c>
      <c r="G59" s="202"/>
      <c r="H59" s="202"/>
      <c r="I59" s="202"/>
      <c r="J59" s="202"/>
      <c r="K59" s="184" t="s">
        <v>82</v>
      </c>
      <c r="L59" s="201"/>
      <c r="M59" s="180" t="e">
        <f>ROUNDDOWN(M56/L9,3)</f>
        <v>#DIV/0!</v>
      </c>
      <c r="N59" s="164"/>
      <c r="O59" s="19"/>
      <c r="P59" s="103"/>
      <c r="Q59" s="16"/>
      <c r="Y59" s="84"/>
    </row>
    <row r="60" spans="1:25" ht="9" customHeight="1" x14ac:dyDescent="0.15">
      <c r="A60" s="55"/>
      <c r="B60" s="154"/>
      <c r="C60" s="155"/>
      <c r="D60" s="105"/>
      <c r="E60" s="98"/>
      <c r="F60" s="202"/>
      <c r="G60" s="202"/>
      <c r="H60" s="202"/>
      <c r="I60" s="202"/>
      <c r="J60" s="202"/>
      <c r="K60" s="184"/>
      <c r="L60" s="201"/>
      <c r="M60" s="181"/>
      <c r="N60" s="164"/>
      <c r="O60" s="19"/>
      <c r="P60" s="103"/>
      <c r="Q60" s="16"/>
      <c r="Y60" s="84"/>
    </row>
    <row r="61" spans="1:25" ht="6.75" customHeight="1" x14ac:dyDescent="0.15">
      <c r="A61" s="55"/>
      <c r="B61" s="154"/>
      <c r="C61" s="155"/>
      <c r="D61" s="104"/>
      <c r="E61" s="17"/>
      <c r="F61" s="17"/>
      <c r="G61" s="17"/>
      <c r="H61" s="17"/>
      <c r="I61" s="17"/>
      <c r="J61" s="17"/>
      <c r="K61" s="38"/>
      <c r="L61" s="38"/>
      <c r="M61" s="35"/>
      <c r="N61" s="18"/>
      <c r="O61" s="19"/>
      <c r="P61" s="103"/>
      <c r="Q61" s="16"/>
    </row>
    <row r="62" spans="1:25" ht="7.5" customHeight="1" thickBot="1" x14ac:dyDescent="0.2">
      <c r="A62" s="55"/>
      <c r="B62" s="154"/>
      <c r="C62" s="155"/>
      <c r="D62" s="106"/>
      <c r="E62" s="107"/>
      <c r="F62" s="107"/>
      <c r="G62" s="107"/>
      <c r="H62" s="107"/>
      <c r="I62" s="107"/>
      <c r="J62" s="107"/>
      <c r="K62" s="108"/>
      <c r="L62" s="108"/>
      <c r="M62" s="109"/>
      <c r="N62" s="110"/>
      <c r="O62" s="111"/>
      <c r="P62" s="112"/>
      <c r="Q62" s="16"/>
    </row>
    <row r="63" spans="1:25" ht="9" customHeight="1" x14ac:dyDescent="0.15">
      <c r="A63" s="55"/>
      <c r="B63" s="126"/>
      <c r="C63" s="128"/>
      <c r="D63" s="3"/>
      <c r="E63" s="37"/>
      <c r="F63" s="3"/>
      <c r="G63" s="3"/>
      <c r="H63" s="3"/>
      <c r="I63" s="3"/>
      <c r="J63" s="3"/>
      <c r="K63" s="3"/>
      <c r="L63" s="3"/>
      <c r="M63" s="3"/>
      <c r="N63" s="3"/>
      <c r="O63" s="4"/>
      <c r="P63" s="3"/>
      <c r="Q63" s="16"/>
      <c r="V63" s="39" t="s">
        <v>20</v>
      </c>
      <c r="W63" s="40"/>
      <c r="X63" s="41">
        <f>M50*18</f>
        <v>0</v>
      </c>
    </row>
    <row r="64" spans="1:25" ht="16.5" customHeight="1" x14ac:dyDescent="0.15">
      <c r="A64" s="55"/>
      <c r="B64" s="126"/>
      <c r="C64" s="128"/>
      <c r="D64" s="3"/>
      <c r="E64" s="36" t="s">
        <v>77</v>
      </c>
      <c r="F64" s="3"/>
      <c r="G64" s="3"/>
      <c r="H64" s="3"/>
      <c r="I64" s="3"/>
      <c r="J64" s="3"/>
      <c r="K64" s="3"/>
      <c r="L64" s="152" t="s">
        <v>14</v>
      </c>
      <c r="M64" s="152"/>
      <c r="N64" s="152"/>
      <c r="O64" s="74" t="s">
        <v>40</v>
      </c>
      <c r="P64" s="3"/>
      <c r="Q64" s="16"/>
    </row>
    <row r="65" spans="1:17" ht="5.25" customHeight="1" x14ac:dyDescent="0.15">
      <c r="A65" s="55"/>
      <c r="B65" s="126"/>
      <c r="C65" s="128"/>
      <c r="D65" s="3"/>
      <c r="E65" s="75"/>
      <c r="F65" s="73"/>
      <c r="G65" s="73"/>
      <c r="H65" s="73"/>
      <c r="I65" s="73"/>
      <c r="J65" s="73"/>
      <c r="K65" s="73"/>
      <c r="L65" s="73"/>
      <c r="M65" s="73"/>
      <c r="N65" s="73"/>
      <c r="O65" s="74"/>
      <c r="P65" s="3"/>
      <c r="Q65" s="16"/>
    </row>
    <row r="66" spans="1:17" ht="16.5" customHeight="1" x14ac:dyDescent="0.15">
      <c r="A66" s="55"/>
      <c r="B66" s="126"/>
      <c r="C66" s="128"/>
      <c r="D66" s="3"/>
      <c r="E66" s="36" t="s">
        <v>78</v>
      </c>
      <c r="F66" s="3"/>
      <c r="G66" s="73"/>
      <c r="H66" s="73"/>
      <c r="I66" s="73"/>
      <c r="J66" s="73"/>
      <c r="K66" s="73"/>
      <c r="L66" s="152" t="s">
        <v>14</v>
      </c>
      <c r="M66" s="152"/>
      <c r="N66" s="152"/>
      <c r="O66" s="74" t="s">
        <v>15</v>
      </c>
      <c r="P66" s="3"/>
      <c r="Q66" s="16"/>
    </row>
    <row r="67" spans="1:17" ht="5.25" customHeight="1" x14ac:dyDescent="0.15">
      <c r="A67" s="55"/>
      <c r="B67" s="126"/>
      <c r="C67" s="128"/>
      <c r="D67" s="3"/>
      <c r="E67" s="37"/>
      <c r="F67" s="3"/>
      <c r="G67" s="73"/>
      <c r="H67" s="73"/>
      <c r="I67" s="73"/>
      <c r="J67" s="73"/>
      <c r="K67" s="73"/>
      <c r="L67" s="73"/>
      <c r="M67" s="73"/>
      <c r="N67" s="73"/>
      <c r="O67" s="74"/>
      <c r="P67" s="3"/>
      <c r="Q67" s="16"/>
    </row>
    <row r="68" spans="1:17" ht="17.25" customHeight="1" x14ac:dyDescent="0.15">
      <c r="A68" s="55"/>
      <c r="B68" s="126"/>
      <c r="C68" s="128"/>
      <c r="D68" s="3"/>
      <c r="E68" s="36" t="s">
        <v>79</v>
      </c>
      <c r="F68" s="3"/>
      <c r="G68" s="73"/>
      <c r="H68" s="73"/>
      <c r="I68" s="73"/>
      <c r="J68" s="73"/>
      <c r="K68" s="73"/>
      <c r="L68" s="152" t="s">
        <v>14</v>
      </c>
      <c r="M68" s="152"/>
      <c r="N68" s="152"/>
      <c r="O68" s="74" t="s">
        <v>17</v>
      </c>
      <c r="P68" s="3"/>
      <c r="Q68" s="16"/>
    </row>
    <row r="69" spans="1:17" ht="5.25" customHeight="1" x14ac:dyDescent="0.15">
      <c r="A69" s="55"/>
      <c r="B69" s="126"/>
      <c r="C69" s="128"/>
      <c r="D69" s="3"/>
      <c r="E69" s="37"/>
      <c r="F69" s="3"/>
      <c r="G69" s="73"/>
      <c r="H69" s="73"/>
      <c r="I69" s="73"/>
      <c r="J69" s="73"/>
      <c r="K69" s="73"/>
      <c r="L69" s="73"/>
      <c r="M69" s="73"/>
      <c r="N69" s="73"/>
      <c r="O69" s="74"/>
      <c r="P69" s="3"/>
      <c r="Q69" s="16"/>
    </row>
    <row r="70" spans="1:17" ht="17.25" customHeight="1" x14ac:dyDescent="0.15">
      <c r="A70" s="55"/>
      <c r="B70" s="126"/>
      <c r="C70" s="128"/>
      <c r="D70" s="3"/>
      <c r="E70" s="36" t="s">
        <v>80</v>
      </c>
      <c r="F70" s="3"/>
      <c r="G70" s="73"/>
      <c r="H70" s="73"/>
      <c r="I70" s="73"/>
      <c r="J70" s="73"/>
      <c r="K70" s="73"/>
      <c r="L70" s="152" t="s">
        <v>14</v>
      </c>
      <c r="M70" s="152"/>
      <c r="N70" s="152"/>
      <c r="O70" s="74" t="s">
        <v>26</v>
      </c>
      <c r="P70" s="3"/>
      <c r="Q70" s="16"/>
    </row>
    <row r="71" spans="1:17" ht="5.25" customHeight="1" x14ac:dyDescent="0.15">
      <c r="A71" s="55"/>
      <c r="B71" s="126"/>
      <c r="C71" s="128"/>
      <c r="D71" s="3"/>
      <c r="E71" s="37"/>
      <c r="F71" s="3"/>
      <c r="G71" s="73"/>
      <c r="H71" s="73"/>
      <c r="I71" s="73"/>
      <c r="J71" s="73"/>
      <c r="K71" s="73"/>
      <c r="L71" s="73"/>
      <c r="M71" s="73"/>
      <c r="N71" s="73"/>
      <c r="O71" s="74"/>
      <c r="P71" s="3"/>
      <c r="Q71" s="16"/>
    </row>
    <row r="72" spans="1:17" ht="17.25" customHeight="1" x14ac:dyDescent="0.15">
      <c r="A72" s="55"/>
      <c r="B72" s="126"/>
      <c r="C72" s="128"/>
      <c r="D72" s="3"/>
      <c r="E72" s="36" t="s">
        <v>81</v>
      </c>
      <c r="F72" s="3"/>
      <c r="G72" s="73"/>
      <c r="H72" s="73"/>
      <c r="I72" s="73"/>
      <c r="J72" s="73"/>
      <c r="K72" s="73"/>
      <c r="L72" s="152" t="s">
        <v>14</v>
      </c>
      <c r="M72" s="152"/>
      <c r="N72" s="152"/>
      <c r="O72" s="74" t="s">
        <v>50</v>
      </c>
      <c r="P72" s="3"/>
      <c r="Q72" s="16"/>
    </row>
    <row r="73" spans="1:17" ht="17.25" customHeight="1" x14ac:dyDescent="0.15">
      <c r="A73" s="55"/>
      <c r="B73" s="130"/>
      <c r="C73" s="131"/>
      <c r="D73" s="46"/>
      <c r="E73" s="95"/>
      <c r="F73" s="46"/>
      <c r="G73" s="96"/>
      <c r="H73" s="96"/>
      <c r="I73" s="96"/>
      <c r="J73" s="96"/>
      <c r="K73" s="96"/>
      <c r="L73" s="97"/>
      <c r="M73" s="97"/>
      <c r="N73" s="97"/>
      <c r="O73" s="97"/>
      <c r="P73" s="46"/>
      <c r="Q73" s="48"/>
    </row>
    <row r="74" spans="1:17" ht="17.25" customHeight="1" x14ac:dyDescent="0.15">
      <c r="A74" s="55"/>
      <c r="B74" s="136"/>
      <c r="C74" s="133"/>
      <c r="D74" s="11"/>
      <c r="E74" s="137"/>
      <c r="F74" s="11"/>
      <c r="G74" s="138"/>
      <c r="H74" s="138"/>
      <c r="I74" s="138"/>
      <c r="J74" s="138"/>
      <c r="K74" s="138"/>
      <c r="L74" s="139"/>
      <c r="M74" s="139"/>
      <c r="N74" s="139"/>
      <c r="O74" s="139"/>
      <c r="P74" s="11"/>
      <c r="Q74" s="11"/>
    </row>
    <row r="75" spans="1:17" ht="17.25" customHeight="1" x14ac:dyDescent="0.15">
      <c r="A75" s="55"/>
      <c r="B75" s="140"/>
      <c r="C75" s="131"/>
      <c r="D75" s="46"/>
      <c r="E75" s="95"/>
      <c r="F75" s="46"/>
      <c r="G75" s="96"/>
      <c r="H75" s="96"/>
      <c r="I75" s="96"/>
      <c r="J75" s="96"/>
      <c r="K75" s="96"/>
      <c r="L75" s="97"/>
      <c r="M75" s="97"/>
      <c r="N75" s="97"/>
      <c r="O75" s="97"/>
      <c r="P75" s="46"/>
      <c r="Q75" s="46"/>
    </row>
    <row r="76" spans="1:17" ht="17.25" customHeight="1" thickBot="1" x14ac:dyDescent="0.2">
      <c r="A76" s="55"/>
      <c r="B76" s="132"/>
      <c r="C76" s="133"/>
      <c r="D76" s="134"/>
      <c r="E76" s="135"/>
      <c r="F76" s="11"/>
      <c r="G76" s="11"/>
      <c r="H76" s="11"/>
      <c r="I76" s="11"/>
      <c r="J76" s="11"/>
      <c r="K76" s="11"/>
      <c r="L76" s="11"/>
      <c r="M76" s="11"/>
      <c r="N76" s="11"/>
      <c r="O76" s="13"/>
      <c r="P76" s="11"/>
      <c r="Q76" s="14"/>
    </row>
    <row r="77" spans="1:17" ht="15" customHeight="1" thickBot="1" x14ac:dyDescent="0.2">
      <c r="A77" s="55"/>
      <c r="B77" s="154" t="s">
        <v>93</v>
      </c>
      <c r="C77" s="155"/>
      <c r="D77" s="99"/>
      <c r="E77" s="100"/>
      <c r="F77" s="100"/>
      <c r="G77" s="100"/>
      <c r="H77" s="100"/>
      <c r="I77" s="100"/>
      <c r="J77" s="100"/>
      <c r="K77" s="100"/>
      <c r="L77" s="100"/>
      <c r="M77" s="100"/>
      <c r="N77" s="171" t="s">
        <v>22</v>
      </c>
      <c r="O77" s="171"/>
      <c r="P77" s="101"/>
      <c r="Q77" s="16"/>
    </row>
    <row r="78" spans="1:17" ht="30" customHeight="1" thickTop="1" thickBot="1" x14ac:dyDescent="0.2">
      <c r="A78" s="55"/>
      <c r="B78" s="154"/>
      <c r="C78" s="155"/>
      <c r="D78" s="102" t="s">
        <v>104</v>
      </c>
      <c r="E78" s="17"/>
      <c r="F78" s="17"/>
      <c r="G78" s="17"/>
      <c r="H78" s="17"/>
      <c r="I78" s="17"/>
      <c r="J78" s="17"/>
      <c r="K78" s="17"/>
      <c r="L78" s="145"/>
      <c r="M78" s="77"/>
      <c r="N78" s="18" t="s">
        <v>23</v>
      </c>
      <c r="O78" s="31" t="e">
        <f>IF(M79/M78&gt;=0.3,5,0)+IF(M79/M78&gt;=0.5,5,0)+IF(M79/M78&gt;=0.7,10,0)</f>
        <v>#DIV/0!</v>
      </c>
      <c r="P78" s="103"/>
      <c r="Q78" s="16"/>
    </row>
    <row r="79" spans="1:17" ht="30.75" customHeight="1" thickTop="1" x14ac:dyDescent="0.15">
      <c r="A79" s="55"/>
      <c r="B79" s="154"/>
      <c r="C79" s="155"/>
      <c r="D79" s="102" t="s">
        <v>25</v>
      </c>
      <c r="E79" s="17"/>
      <c r="F79" s="17"/>
      <c r="G79" s="17"/>
      <c r="H79" s="17"/>
      <c r="I79" s="17"/>
      <c r="J79" s="17"/>
      <c r="K79" s="17"/>
      <c r="L79" s="17"/>
      <c r="M79" s="77"/>
      <c r="N79" s="18" t="s">
        <v>23</v>
      </c>
      <c r="O79" s="19"/>
      <c r="P79" s="103"/>
      <c r="Q79" s="16"/>
    </row>
    <row r="80" spans="1:17" ht="4.5" customHeight="1" x14ac:dyDescent="0.15">
      <c r="A80" s="55"/>
      <c r="B80" s="154"/>
      <c r="C80" s="155"/>
      <c r="D80" s="105"/>
      <c r="E80" s="83"/>
      <c r="F80" s="83"/>
      <c r="G80" s="83"/>
      <c r="H80" s="83"/>
      <c r="I80" s="83"/>
      <c r="J80" s="83"/>
      <c r="K80" s="83"/>
      <c r="L80" s="17"/>
      <c r="M80" s="35"/>
      <c r="N80" s="17"/>
      <c r="O80" s="19"/>
      <c r="P80" s="103"/>
      <c r="Q80" s="16"/>
    </row>
    <row r="81" spans="1:25" ht="9" customHeight="1" x14ac:dyDescent="0.15">
      <c r="A81" s="55"/>
      <c r="B81" s="154"/>
      <c r="C81" s="155"/>
      <c r="D81" s="105"/>
      <c r="E81" s="176" t="s">
        <v>84</v>
      </c>
      <c r="F81" s="176"/>
      <c r="G81" s="176"/>
      <c r="H81" s="176"/>
      <c r="I81" s="176"/>
      <c r="J81" s="176"/>
      <c r="K81" s="176"/>
      <c r="L81" s="177"/>
      <c r="M81" s="180" t="e">
        <f>ROUNDDOWN(M79/M78,3)</f>
        <v>#DIV/0!</v>
      </c>
      <c r="N81" s="164"/>
      <c r="O81" s="19"/>
      <c r="P81" s="103"/>
      <c r="Q81" s="16"/>
      <c r="Y81" s="84"/>
    </row>
    <row r="82" spans="1:25" ht="9" customHeight="1" x14ac:dyDescent="0.15">
      <c r="A82" s="55"/>
      <c r="B82" s="154"/>
      <c r="C82" s="155"/>
      <c r="D82" s="105"/>
      <c r="E82" s="176"/>
      <c r="F82" s="176"/>
      <c r="G82" s="176"/>
      <c r="H82" s="176"/>
      <c r="I82" s="176"/>
      <c r="J82" s="176"/>
      <c r="K82" s="176"/>
      <c r="L82" s="177"/>
      <c r="M82" s="181"/>
      <c r="N82" s="164"/>
      <c r="O82" s="19"/>
      <c r="P82" s="103"/>
      <c r="Q82" s="16"/>
      <c r="Y82" s="84"/>
    </row>
    <row r="83" spans="1:25" ht="8.25" customHeight="1" x14ac:dyDescent="0.15">
      <c r="A83" s="55"/>
      <c r="B83" s="154"/>
      <c r="C83" s="155"/>
      <c r="D83" s="105"/>
      <c r="E83" s="83"/>
      <c r="F83" s="83"/>
      <c r="G83" s="83"/>
      <c r="H83" s="83"/>
      <c r="I83" s="83"/>
      <c r="J83" s="83"/>
      <c r="K83" s="83"/>
      <c r="L83" s="17"/>
      <c r="M83" s="35"/>
      <c r="N83" s="17"/>
      <c r="O83" s="19"/>
      <c r="P83" s="103"/>
      <c r="Q83" s="16"/>
    </row>
    <row r="84" spans="1:25" ht="3.75" customHeight="1" thickBot="1" x14ac:dyDescent="0.2">
      <c r="A84" s="55"/>
      <c r="B84" s="154"/>
      <c r="C84" s="155"/>
      <c r="D84" s="113"/>
      <c r="E84" s="114"/>
      <c r="F84" s="114"/>
      <c r="G84" s="114"/>
      <c r="H84" s="114"/>
      <c r="I84" s="114"/>
      <c r="J84" s="114"/>
      <c r="K84" s="114"/>
      <c r="L84" s="107"/>
      <c r="M84" s="107"/>
      <c r="N84" s="107"/>
      <c r="O84" s="111"/>
      <c r="P84" s="112"/>
      <c r="Q84" s="16"/>
    </row>
    <row r="85" spans="1:25" ht="8.25" customHeight="1" x14ac:dyDescent="0.15">
      <c r="A85" s="55"/>
      <c r="B85" s="126"/>
      <c r="C85" s="128"/>
      <c r="D85" s="3"/>
      <c r="E85" s="3"/>
      <c r="F85" s="3"/>
      <c r="G85" s="3"/>
      <c r="H85" s="3"/>
      <c r="I85" s="3"/>
      <c r="J85" s="3"/>
      <c r="K85" s="3"/>
      <c r="L85" s="3"/>
      <c r="M85" s="3"/>
      <c r="N85" s="3"/>
      <c r="O85" s="4"/>
      <c r="P85" s="3"/>
      <c r="Q85" s="16"/>
    </row>
    <row r="86" spans="1:25" ht="17.25" customHeight="1" x14ac:dyDescent="0.15">
      <c r="A86" s="55"/>
      <c r="B86" s="126"/>
      <c r="C86" s="128"/>
      <c r="D86" s="3"/>
      <c r="E86" s="36" t="s">
        <v>53</v>
      </c>
      <c r="F86" s="73"/>
      <c r="G86" s="73"/>
      <c r="H86" s="73"/>
      <c r="I86" s="73"/>
      <c r="J86" s="73"/>
      <c r="K86" s="73"/>
      <c r="L86" s="152" t="s">
        <v>14</v>
      </c>
      <c r="M86" s="152"/>
      <c r="N86" s="152"/>
      <c r="O86" s="74" t="s">
        <v>40</v>
      </c>
      <c r="P86" s="3"/>
      <c r="Q86" s="16"/>
      <c r="V86" s="148" t="s">
        <v>24</v>
      </c>
      <c r="W86" s="148"/>
      <c r="X86" s="42" t="e">
        <f>M79/M78</f>
        <v>#DIV/0!</v>
      </c>
    </row>
    <row r="87" spans="1:25" ht="9" customHeight="1" x14ac:dyDescent="0.15">
      <c r="A87" s="55"/>
      <c r="B87" s="126"/>
      <c r="C87" s="128"/>
      <c r="D87" s="3"/>
      <c r="E87" s="37"/>
      <c r="F87" s="73"/>
      <c r="G87" s="73"/>
      <c r="H87" s="73"/>
      <c r="I87" s="73"/>
      <c r="J87" s="73"/>
      <c r="K87" s="73"/>
      <c r="L87" s="73"/>
      <c r="M87" s="73"/>
      <c r="N87" s="73"/>
      <c r="O87" s="74"/>
      <c r="P87" s="3"/>
      <c r="Q87" s="16"/>
    </row>
    <row r="88" spans="1:25" ht="17.25" customHeight="1" x14ac:dyDescent="0.15">
      <c r="A88" s="55"/>
      <c r="B88" s="126"/>
      <c r="C88" s="128"/>
      <c r="D88" s="3"/>
      <c r="E88" s="36" t="s">
        <v>54</v>
      </c>
      <c r="F88" s="73"/>
      <c r="G88" s="73"/>
      <c r="H88" s="73"/>
      <c r="I88" s="73"/>
      <c r="J88" s="73"/>
      <c r="K88" s="73"/>
      <c r="L88" s="152" t="s">
        <v>14</v>
      </c>
      <c r="M88" s="152"/>
      <c r="N88" s="152"/>
      <c r="O88" s="74" t="s">
        <v>15</v>
      </c>
      <c r="P88" s="3"/>
      <c r="Q88" s="16"/>
      <c r="V88" s="148" t="s">
        <v>24</v>
      </c>
      <c r="W88" s="148"/>
      <c r="X88" s="42" t="e">
        <f>M83/M80</f>
        <v>#DIV/0!</v>
      </c>
    </row>
    <row r="89" spans="1:25" ht="9" customHeight="1" x14ac:dyDescent="0.15">
      <c r="A89" s="55"/>
      <c r="B89" s="126"/>
      <c r="C89" s="128"/>
      <c r="D89" s="3"/>
      <c r="E89" s="37"/>
      <c r="F89" s="73"/>
      <c r="G89" s="73"/>
      <c r="H89" s="73"/>
      <c r="I89" s="73"/>
      <c r="J89" s="73"/>
      <c r="K89" s="73"/>
      <c r="L89" s="73"/>
      <c r="M89" s="73"/>
      <c r="N89" s="73"/>
      <c r="O89" s="74"/>
      <c r="P89" s="3"/>
      <c r="Q89" s="16"/>
    </row>
    <row r="90" spans="1:25" ht="17.25" customHeight="1" x14ac:dyDescent="0.15">
      <c r="A90" s="55"/>
      <c r="B90" s="126"/>
      <c r="C90" s="128"/>
      <c r="D90" s="3"/>
      <c r="E90" s="36" t="s">
        <v>52</v>
      </c>
      <c r="F90" s="73"/>
      <c r="G90" s="73"/>
      <c r="H90" s="73"/>
      <c r="I90" s="73"/>
      <c r="J90" s="73"/>
      <c r="K90" s="73"/>
      <c r="L90" s="152" t="s">
        <v>14</v>
      </c>
      <c r="M90" s="152"/>
      <c r="N90" s="152"/>
      <c r="O90" s="74" t="s">
        <v>17</v>
      </c>
      <c r="P90" s="3"/>
      <c r="Q90" s="16"/>
      <c r="V90" s="148" t="s">
        <v>24</v>
      </c>
      <c r="W90" s="148"/>
      <c r="X90" s="42" t="e">
        <f>M85/M84</f>
        <v>#DIV/0!</v>
      </c>
    </row>
    <row r="91" spans="1:25" ht="17.25" customHeight="1" x14ac:dyDescent="0.15">
      <c r="A91" s="55"/>
      <c r="B91" s="126"/>
      <c r="C91" s="128"/>
      <c r="D91" s="3"/>
      <c r="E91" s="36"/>
      <c r="F91" s="73"/>
      <c r="G91" s="73"/>
      <c r="H91" s="73"/>
      <c r="I91" s="73"/>
      <c r="J91" s="73"/>
      <c r="K91" s="73"/>
      <c r="L91" s="152"/>
      <c r="M91" s="152"/>
      <c r="N91" s="152"/>
      <c r="O91" s="74"/>
      <c r="P91" s="3"/>
      <c r="Q91" s="16"/>
    </row>
    <row r="92" spans="1:25" ht="17.25" customHeight="1" thickBot="1" x14ac:dyDescent="0.2">
      <c r="A92" s="55"/>
      <c r="B92" s="129"/>
      <c r="C92" s="128"/>
      <c r="D92" s="3"/>
      <c r="E92" s="37"/>
      <c r="F92" s="3"/>
      <c r="G92" s="3"/>
      <c r="H92" s="3"/>
      <c r="I92" s="3"/>
      <c r="J92" s="3"/>
      <c r="K92" s="3"/>
      <c r="L92" s="3"/>
      <c r="M92" s="3"/>
      <c r="N92" s="3"/>
      <c r="O92" s="4"/>
      <c r="P92" s="3"/>
      <c r="Q92" s="16"/>
    </row>
    <row r="93" spans="1:25" ht="16.5" customHeight="1" thickBot="1" x14ac:dyDescent="0.2">
      <c r="A93" s="55"/>
      <c r="B93" s="154" t="s">
        <v>94</v>
      </c>
      <c r="C93" s="155"/>
      <c r="D93" s="99"/>
      <c r="E93" s="100"/>
      <c r="F93" s="100"/>
      <c r="G93" s="100"/>
      <c r="H93" s="100"/>
      <c r="I93" s="100"/>
      <c r="J93" s="100"/>
      <c r="K93" s="100"/>
      <c r="L93" s="100"/>
      <c r="M93" s="149" t="s">
        <v>56</v>
      </c>
      <c r="N93" s="149"/>
      <c r="O93" s="149"/>
      <c r="P93" s="101"/>
      <c r="Q93" s="16"/>
    </row>
    <row r="94" spans="1:25" ht="30" customHeight="1" thickTop="1" thickBot="1" x14ac:dyDescent="0.2">
      <c r="A94" s="55"/>
      <c r="B94" s="154"/>
      <c r="C94" s="155"/>
      <c r="D94" s="160" t="s">
        <v>73</v>
      </c>
      <c r="E94" s="161"/>
      <c r="F94" s="161"/>
      <c r="G94" s="161"/>
      <c r="H94" s="161"/>
      <c r="I94" s="161"/>
      <c r="J94" s="161"/>
      <c r="K94" s="161"/>
      <c r="L94" s="17"/>
      <c r="M94" s="78"/>
      <c r="N94" s="18" t="s">
        <v>3</v>
      </c>
      <c r="O94" s="31">
        <f>IF((M94&gt;=2)*AND(M94&gt;=L9/100),5,0)</f>
        <v>0</v>
      </c>
      <c r="P94" s="103"/>
      <c r="Q94" s="16"/>
    </row>
    <row r="95" spans="1:25" ht="15" customHeight="1" thickTop="1" x14ac:dyDescent="0.15">
      <c r="A95" s="55"/>
      <c r="B95" s="154"/>
      <c r="C95" s="155"/>
      <c r="D95" s="160"/>
      <c r="E95" s="161"/>
      <c r="F95" s="161"/>
      <c r="G95" s="161"/>
      <c r="H95" s="161"/>
      <c r="I95" s="161"/>
      <c r="J95" s="161"/>
      <c r="K95" s="161"/>
      <c r="L95" s="17"/>
      <c r="M95" s="79"/>
      <c r="N95" s="18"/>
      <c r="O95" s="18"/>
      <c r="P95" s="103"/>
      <c r="Q95" s="16"/>
    </row>
    <row r="96" spans="1:25" ht="6.75" customHeight="1" thickBot="1" x14ac:dyDescent="0.2">
      <c r="A96" s="55"/>
      <c r="B96" s="154"/>
      <c r="C96" s="155"/>
      <c r="D96" s="178"/>
      <c r="E96" s="179"/>
      <c r="F96" s="179"/>
      <c r="G96" s="179"/>
      <c r="H96" s="179"/>
      <c r="I96" s="179"/>
      <c r="J96" s="179"/>
      <c r="K96" s="179"/>
      <c r="L96" s="107"/>
      <c r="M96" s="107"/>
      <c r="N96" s="107"/>
      <c r="O96" s="111"/>
      <c r="P96" s="112"/>
      <c r="Q96" s="16"/>
    </row>
    <row r="97" spans="1:25" ht="8.1" customHeight="1" x14ac:dyDescent="0.15">
      <c r="A97" s="55"/>
      <c r="B97" s="126"/>
      <c r="C97" s="127"/>
      <c r="D97" s="3"/>
      <c r="E97" s="3"/>
      <c r="F97" s="3"/>
      <c r="G97" s="3"/>
      <c r="H97" s="3"/>
      <c r="I97" s="3"/>
      <c r="J97" s="3"/>
      <c r="K97" s="3"/>
      <c r="L97" s="3"/>
      <c r="M97" s="3"/>
      <c r="N97" s="3"/>
      <c r="O97" s="4"/>
      <c r="P97" s="3"/>
      <c r="Q97" s="16"/>
    </row>
    <row r="98" spans="1:25" ht="16.5" customHeight="1" x14ac:dyDescent="0.15">
      <c r="A98" s="55"/>
      <c r="B98" s="126"/>
      <c r="C98" s="127"/>
      <c r="D98" s="73"/>
      <c r="E98" s="3" t="s">
        <v>55</v>
      </c>
      <c r="F98" s="73"/>
      <c r="G98" s="73"/>
      <c r="H98" s="73"/>
      <c r="I98" s="73"/>
      <c r="J98" s="73"/>
      <c r="K98" s="73"/>
      <c r="L98" s="152" t="s">
        <v>14</v>
      </c>
      <c r="M98" s="152"/>
      <c r="N98" s="152"/>
      <c r="O98" s="74" t="s">
        <v>40</v>
      </c>
      <c r="P98" s="3"/>
      <c r="Q98" s="16"/>
    </row>
    <row r="99" spans="1:25" ht="16.5" customHeight="1" thickBot="1" x14ac:dyDescent="0.2">
      <c r="A99" s="55"/>
      <c r="B99" s="126"/>
      <c r="C99" s="127"/>
      <c r="D99" s="73"/>
      <c r="E99" s="73"/>
      <c r="F99" s="73"/>
      <c r="G99" s="73"/>
      <c r="H99" s="73"/>
      <c r="I99" s="73"/>
      <c r="J99" s="73"/>
      <c r="K99" s="73"/>
      <c r="L99" s="74"/>
      <c r="M99" s="74"/>
      <c r="N99" s="74"/>
      <c r="O99" s="74"/>
      <c r="P99" s="3"/>
      <c r="Q99" s="16"/>
    </row>
    <row r="100" spans="1:25" ht="15" customHeight="1" thickBot="1" x14ac:dyDescent="0.2">
      <c r="A100" s="55"/>
      <c r="B100" s="154" t="s">
        <v>95</v>
      </c>
      <c r="C100" s="155"/>
      <c r="D100" s="62"/>
      <c r="E100" s="63"/>
      <c r="F100" s="63"/>
      <c r="G100" s="63"/>
      <c r="H100" s="63"/>
      <c r="I100" s="63"/>
      <c r="J100" s="63"/>
      <c r="K100" s="63"/>
      <c r="L100" s="63"/>
      <c r="M100" s="159" t="s">
        <v>60</v>
      </c>
      <c r="N100" s="159"/>
      <c r="O100" s="159"/>
      <c r="P100" s="64"/>
      <c r="Q100" s="16"/>
      <c r="V100" s="168" t="s">
        <v>29</v>
      </c>
      <c r="W100" s="168"/>
      <c r="X100" s="168"/>
      <c r="Y100" s="24">
        <v>0.3</v>
      </c>
    </row>
    <row r="101" spans="1:25" ht="30" customHeight="1" thickTop="1" thickBot="1" x14ac:dyDescent="0.2">
      <c r="A101" s="55"/>
      <c r="B101" s="154"/>
      <c r="C101" s="155"/>
      <c r="D101" s="65" t="s">
        <v>57</v>
      </c>
      <c r="E101" s="17"/>
      <c r="F101" s="17"/>
      <c r="G101" s="17"/>
      <c r="H101" s="17"/>
      <c r="I101" s="17"/>
      <c r="J101" s="86"/>
      <c r="K101" s="86"/>
      <c r="L101" s="87"/>
      <c r="M101" s="66"/>
      <c r="N101" s="18" t="s">
        <v>3</v>
      </c>
      <c r="O101" s="31">
        <f>IF(OR(M101&gt;=100,AND((M101&gt;=(M28*0.25)),M101&gt;=10)),5,0)+IF(OR(M101&gt;=200,AND((M101&gt;=(M28*0.5)),M101&gt;=20)),5,0)</f>
        <v>0</v>
      </c>
      <c r="P101" s="67"/>
      <c r="Q101" s="16"/>
      <c r="V101" s="168" t="s">
        <v>30</v>
      </c>
      <c r="W101" s="168"/>
      <c r="X101" s="168"/>
      <c r="Y101" s="43" t="s">
        <v>31</v>
      </c>
    </row>
    <row r="102" spans="1:25" ht="9" customHeight="1" thickTop="1" x14ac:dyDescent="0.15">
      <c r="A102" s="55"/>
      <c r="B102" s="154"/>
      <c r="C102" s="155"/>
      <c r="D102" s="82"/>
      <c r="E102" s="83"/>
      <c r="F102" s="83"/>
      <c r="G102" s="83"/>
      <c r="H102" s="83"/>
      <c r="I102" s="83"/>
      <c r="J102" s="83"/>
      <c r="K102" s="17"/>
      <c r="L102" s="17"/>
      <c r="M102" s="33" t="s">
        <v>33</v>
      </c>
      <c r="N102" s="17"/>
      <c r="O102" s="34"/>
      <c r="P102" s="67"/>
      <c r="Q102" s="16"/>
      <c r="V102" s="81"/>
      <c r="W102" s="81"/>
      <c r="X102" s="81"/>
      <c r="Y102" s="43"/>
    </row>
    <row r="103" spans="1:25" ht="15" customHeight="1" thickBot="1" x14ac:dyDescent="0.2">
      <c r="A103" s="55"/>
      <c r="B103" s="154"/>
      <c r="C103" s="155"/>
      <c r="D103" s="69"/>
      <c r="E103" s="70"/>
      <c r="F103" s="70"/>
      <c r="G103" s="70"/>
      <c r="H103" s="70"/>
      <c r="I103" s="70"/>
      <c r="J103" s="70"/>
      <c r="K103" s="70"/>
      <c r="L103" s="70"/>
      <c r="M103" s="70"/>
      <c r="N103" s="70"/>
      <c r="O103" s="71"/>
      <c r="P103" s="72"/>
      <c r="Q103" s="16"/>
      <c r="V103" s="168" t="s">
        <v>13</v>
      </c>
      <c r="W103" s="168"/>
      <c r="X103" s="168"/>
      <c r="Y103" s="32" t="e">
        <f>M101/L92</f>
        <v>#DIV/0!</v>
      </c>
    </row>
    <row r="104" spans="1:25" ht="8.25" customHeight="1" x14ac:dyDescent="0.15">
      <c r="A104" s="55"/>
      <c r="B104" s="126"/>
      <c r="C104" s="128"/>
      <c r="D104" s="3"/>
      <c r="E104" s="3"/>
      <c r="F104" s="3"/>
      <c r="G104" s="3"/>
      <c r="H104" s="3"/>
      <c r="I104" s="3"/>
      <c r="J104" s="3"/>
      <c r="K104" s="3"/>
      <c r="L104" s="3"/>
      <c r="M104" s="3"/>
      <c r="N104" s="3"/>
      <c r="O104" s="4"/>
      <c r="P104" s="3"/>
      <c r="Q104" s="16"/>
    </row>
    <row r="105" spans="1:25" ht="16.5" customHeight="1" x14ac:dyDescent="0.15">
      <c r="A105" s="55"/>
      <c r="B105" s="126"/>
      <c r="C105" s="128"/>
      <c r="D105" s="3"/>
      <c r="E105" s="169" t="s">
        <v>58</v>
      </c>
      <c r="F105" s="169"/>
      <c r="G105" s="169"/>
      <c r="H105" s="169"/>
      <c r="I105" s="169"/>
      <c r="J105" s="169"/>
      <c r="K105" s="169"/>
      <c r="L105" s="169"/>
      <c r="M105" s="152" t="s">
        <v>14</v>
      </c>
      <c r="N105" s="73"/>
      <c r="O105" s="152" t="s">
        <v>40</v>
      </c>
      <c r="P105" s="3"/>
      <c r="Q105" s="16"/>
    </row>
    <row r="106" spans="1:25" ht="16.5" customHeight="1" x14ac:dyDescent="0.15">
      <c r="A106" s="55"/>
      <c r="B106" s="126"/>
      <c r="C106" s="128"/>
      <c r="D106" s="3"/>
      <c r="E106" s="169"/>
      <c r="F106" s="169"/>
      <c r="G106" s="169"/>
      <c r="H106" s="169"/>
      <c r="I106" s="169"/>
      <c r="J106" s="169"/>
      <c r="K106" s="169"/>
      <c r="L106" s="169"/>
      <c r="M106" s="152"/>
      <c r="N106" s="73"/>
      <c r="O106" s="152"/>
      <c r="P106" s="3"/>
      <c r="Q106" s="16"/>
    </row>
    <row r="107" spans="1:25" ht="5.25" customHeight="1" x14ac:dyDescent="0.15">
      <c r="A107" s="55"/>
      <c r="B107" s="126"/>
      <c r="C107" s="128"/>
      <c r="D107" s="3"/>
      <c r="E107" s="75"/>
      <c r="F107" s="73"/>
      <c r="G107" s="73"/>
      <c r="H107" s="73"/>
      <c r="I107" s="73"/>
      <c r="J107" s="73"/>
      <c r="K107" s="73"/>
      <c r="L107" s="73"/>
      <c r="M107" s="73"/>
      <c r="N107" s="73"/>
      <c r="O107" s="74"/>
      <c r="P107" s="3"/>
      <c r="Q107" s="16"/>
    </row>
    <row r="108" spans="1:25" ht="16.5" customHeight="1" x14ac:dyDescent="0.15">
      <c r="A108" s="55"/>
      <c r="B108" s="126"/>
      <c r="C108" s="128"/>
      <c r="D108" s="3"/>
      <c r="E108" s="170" t="s">
        <v>59</v>
      </c>
      <c r="F108" s="170"/>
      <c r="G108" s="170"/>
      <c r="H108" s="170"/>
      <c r="I108" s="170"/>
      <c r="J108" s="170"/>
      <c r="K108" s="170"/>
      <c r="M108" s="74" t="s">
        <v>14</v>
      </c>
      <c r="N108" s="73"/>
      <c r="O108" s="152" t="s">
        <v>15</v>
      </c>
      <c r="P108" s="3"/>
      <c r="Q108" s="16"/>
    </row>
    <row r="109" spans="1:25" ht="16.5" customHeight="1" x14ac:dyDescent="0.15">
      <c r="A109" s="55"/>
      <c r="B109" s="126"/>
      <c r="C109" s="128"/>
      <c r="D109" s="3"/>
      <c r="E109" s="170"/>
      <c r="F109" s="170"/>
      <c r="G109" s="170"/>
      <c r="H109" s="170"/>
      <c r="I109" s="170"/>
      <c r="J109" s="170"/>
      <c r="K109" s="170"/>
      <c r="L109" s="73"/>
      <c r="M109" s="73"/>
      <c r="N109" s="73"/>
      <c r="O109" s="152"/>
      <c r="P109" s="3"/>
      <c r="Q109" s="16"/>
    </row>
    <row r="110" spans="1:25" ht="8.4499999999999993" customHeight="1" thickBot="1" x14ac:dyDescent="0.2">
      <c r="A110" s="55"/>
      <c r="B110" s="126"/>
      <c r="C110" s="128"/>
      <c r="D110" s="3"/>
      <c r="E110" s="75"/>
      <c r="F110" s="73"/>
      <c r="G110" s="73"/>
      <c r="H110" s="73"/>
      <c r="I110" s="73"/>
      <c r="J110" s="73"/>
      <c r="K110" s="73"/>
      <c r="L110" s="73"/>
      <c r="M110" s="73"/>
      <c r="N110" s="73"/>
      <c r="O110" s="74"/>
      <c r="P110" s="3"/>
      <c r="Q110" s="16"/>
    </row>
    <row r="111" spans="1:25" ht="15" customHeight="1" thickBot="1" x14ac:dyDescent="0.2">
      <c r="A111" s="55"/>
      <c r="B111" s="154" t="s">
        <v>96</v>
      </c>
      <c r="C111" s="155"/>
      <c r="D111" s="62"/>
      <c r="E111" s="63"/>
      <c r="F111" s="63"/>
      <c r="G111" s="63"/>
      <c r="H111" s="63"/>
      <c r="I111" s="63"/>
      <c r="J111" s="63"/>
      <c r="K111" s="63"/>
      <c r="L111" s="63"/>
      <c r="M111" s="159" t="s">
        <v>62</v>
      </c>
      <c r="N111" s="159"/>
      <c r="O111" s="159"/>
      <c r="P111" s="64"/>
      <c r="Q111" s="16"/>
      <c r="V111" s="168" t="s">
        <v>29</v>
      </c>
      <c r="W111" s="168"/>
      <c r="X111" s="168"/>
      <c r="Y111" s="24">
        <v>0.3</v>
      </c>
    </row>
    <row r="112" spans="1:25" ht="30" customHeight="1" thickTop="1" thickBot="1" x14ac:dyDescent="0.2">
      <c r="A112" s="55"/>
      <c r="B112" s="154"/>
      <c r="C112" s="155"/>
      <c r="D112" s="65" t="s">
        <v>61</v>
      </c>
      <c r="E112" s="17"/>
      <c r="F112" s="17"/>
      <c r="G112" s="17"/>
      <c r="H112" s="17"/>
      <c r="I112" s="17"/>
      <c r="J112" s="86"/>
      <c r="K112" s="86"/>
      <c r="L112" s="87"/>
      <c r="M112" s="66"/>
      <c r="N112" s="18" t="s">
        <v>3</v>
      </c>
      <c r="O112" s="31">
        <f>IF((M112&gt;=(L9*0.02)),10,0)</f>
        <v>10</v>
      </c>
      <c r="P112" s="67"/>
      <c r="Q112" s="16"/>
      <c r="V112" s="168" t="s">
        <v>30</v>
      </c>
      <c r="W112" s="168"/>
      <c r="X112" s="168"/>
      <c r="Y112" s="43" t="s">
        <v>31</v>
      </c>
    </row>
    <row r="113" spans="1:25" ht="9" customHeight="1" thickTop="1" x14ac:dyDescent="0.15">
      <c r="A113" s="55"/>
      <c r="B113" s="154"/>
      <c r="C113" s="155"/>
      <c r="D113" s="82"/>
      <c r="E113" s="83"/>
      <c r="F113" s="83"/>
      <c r="G113" s="83"/>
      <c r="H113" s="83"/>
      <c r="I113" s="83"/>
      <c r="J113" s="83"/>
      <c r="K113" s="17"/>
      <c r="L113" s="17"/>
      <c r="M113" s="33" t="s">
        <v>33</v>
      </c>
      <c r="N113" s="17"/>
      <c r="O113" s="34"/>
      <c r="P113" s="67"/>
      <c r="Q113" s="16"/>
      <c r="V113" s="81"/>
      <c r="W113" s="81"/>
      <c r="X113" s="81"/>
      <c r="Y113" s="43"/>
    </row>
    <row r="114" spans="1:25" ht="15" customHeight="1" thickBot="1" x14ac:dyDescent="0.2">
      <c r="A114" s="55"/>
      <c r="B114" s="154"/>
      <c r="C114" s="155"/>
      <c r="D114" s="69"/>
      <c r="E114" s="70"/>
      <c r="F114" s="70"/>
      <c r="G114" s="70"/>
      <c r="H114" s="70"/>
      <c r="I114" s="70"/>
      <c r="J114" s="70"/>
      <c r="K114" s="70"/>
      <c r="L114" s="70"/>
      <c r="M114" s="70"/>
      <c r="N114" s="70"/>
      <c r="O114" s="71"/>
      <c r="P114" s="72"/>
      <c r="Q114" s="16"/>
      <c r="V114" s="168" t="s">
        <v>13</v>
      </c>
      <c r="W114" s="168"/>
      <c r="X114" s="168"/>
      <c r="Y114" s="32" t="e">
        <f>M112/L100</f>
        <v>#DIV/0!</v>
      </c>
    </row>
    <row r="115" spans="1:25" ht="8.25" customHeight="1" x14ac:dyDescent="0.15">
      <c r="A115" s="55"/>
      <c r="B115" s="126"/>
      <c r="C115" s="128"/>
      <c r="D115" s="3"/>
      <c r="E115" s="3"/>
      <c r="F115" s="3"/>
      <c r="G115" s="3"/>
      <c r="H115" s="3"/>
      <c r="I115" s="3"/>
      <c r="J115" s="3"/>
      <c r="K115" s="3"/>
      <c r="L115" s="3"/>
      <c r="M115" s="3"/>
      <c r="N115" s="3"/>
      <c r="O115" s="4"/>
      <c r="P115" s="3"/>
      <c r="Q115" s="16"/>
    </row>
    <row r="116" spans="1:25" ht="16.5" customHeight="1" x14ac:dyDescent="0.15">
      <c r="A116" s="55"/>
      <c r="B116" s="126"/>
      <c r="C116" s="128"/>
      <c r="D116" s="3"/>
      <c r="E116" s="169" t="s">
        <v>63</v>
      </c>
      <c r="F116" s="169"/>
      <c r="G116" s="169"/>
      <c r="H116" s="169"/>
      <c r="I116" s="169"/>
      <c r="J116" s="169"/>
      <c r="K116" s="169"/>
      <c r="L116" s="169"/>
      <c r="M116" s="152" t="s">
        <v>14</v>
      </c>
      <c r="N116" s="73"/>
      <c r="O116" s="152" t="s">
        <v>15</v>
      </c>
      <c r="P116" s="3"/>
      <c r="Q116" s="16"/>
    </row>
    <row r="117" spans="1:25" ht="16.5" customHeight="1" x14ac:dyDescent="0.15">
      <c r="A117" s="55"/>
      <c r="B117" s="126"/>
      <c r="C117" s="128"/>
      <c r="D117" s="3"/>
      <c r="E117" s="169"/>
      <c r="F117" s="169"/>
      <c r="G117" s="169"/>
      <c r="H117" s="169"/>
      <c r="I117" s="169"/>
      <c r="J117" s="169"/>
      <c r="K117" s="169"/>
      <c r="L117" s="169"/>
      <c r="M117" s="152"/>
      <c r="N117" s="73"/>
      <c r="O117" s="152"/>
      <c r="P117" s="3"/>
      <c r="Q117" s="16"/>
    </row>
    <row r="118" spans="1:25" ht="5.25" customHeight="1" x14ac:dyDescent="0.15">
      <c r="A118" s="55"/>
      <c r="B118" s="126"/>
      <c r="C118" s="128"/>
      <c r="D118" s="3"/>
      <c r="E118" s="75"/>
      <c r="F118" s="73"/>
      <c r="G118" s="73"/>
      <c r="H118" s="73"/>
      <c r="I118" s="73"/>
      <c r="J118" s="73"/>
      <c r="K118" s="73"/>
      <c r="L118" s="73"/>
      <c r="M118" s="73"/>
      <c r="N118" s="73"/>
      <c r="O118" s="74"/>
      <c r="P118" s="3"/>
      <c r="Q118" s="16"/>
    </row>
    <row r="119" spans="1:25" ht="8.4499999999999993" customHeight="1" thickBot="1" x14ac:dyDescent="0.2">
      <c r="A119" s="55"/>
      <c r="B119" s="126"/>
      <c r="C119" s="128"/>
      <c r="D119" s="3"/>
      <c r="E119" s="75"/>
      <c r="F119" s="73"/>
      <c r="G119" s="73"/>
      <c r="H119" s="73"/>
      <c r="I119" s="73"/>
      <c r="J119" s="73"/>
      <c r="K119" s="73"/>
      <c r="L119" s="73"/>
      <c r="M119" s="73"/>
      <c r="N119" s="73"/>
      <c r="O119" s="74"/>
      <c r="P119" s="3"/>
      <c r="Q119" s="16"/>
    </row>
    <row r="120" spans="1:25" ht="15" customHeight="1" thickBot="1" x14ac:dyDescent="0.2">
      <c r="A120" s="55"/>
      <c r="B120" s="154" t="s">
        <v>97</v>
      </c>
      <c r="C120" s="155"/>
      <c r="D120" s="99"/>
      <c r="E120" s="100"/>
      <c r="F120" s="100"/>
      <c r="G120" s="100"/>
      <c r="H120" s="100"/>
      <c r="I120" s="100"/>
      <c r="J120" s="100"/>
      <c r="K120" s="100"/>
      <c r="L120" s="100"/>
      <c r="M120" s="100"/>
      <c r="N120" s="156" t="s">
        <v>67</v>
      </c>
      <c r="O120" s="156"/>
      <c r="P120" s="101"/>
      <c r="Q120" s="16"/>
    </row>
    <row r="121" spans="1:25" ht="30.6" customHeight="1" thickTop="1" thickBot="1" x14ac:dyDescent="0.2">
      <c r="A121" s="55"/>
      <c r="B121" s="154"/>
      <c r="C121" s="155"/>
      <c r="D121" s="102" t="s">
        <v>106</v>
      </c>
      <c r="E121" s="17"/>
      <c r="F121" s="17"/>
      <c r="G121" s="17"/>
      <c r="H121" s="17"/>
      <c r="I121" s="17"/>
      <c r="J121" s="17"/>
      <c r="K121" s="18"/>
      <c r="L121" s="85"/>
      <c r="M121" s="76"/>
      <c r="N121" s="18"/>
      <c r="O121" s="31">
        <f>IF(M121="あり",5,0)</f>
        <v>0</v>
      </c>
      <c r="P121" s="103"/>
      <c r="Q121" s="16"/>
    </row>
    <row r="122" spans="1:25" ht="4.5" customHeight="1" thickTop="1" x14ac:dyDescent="0.15">
      <c r="A122" s="55"/>
      <c r="B122" s="154"/>
      <c r="C122" s="155"/>
      <c r="D122" s="104"/>
      <c r="E122" s="17"/>
      <c r="F122" s="17"/>
      <c r="G122" s="17"/>
      <c r="H122" s="17"/>
      <c r="I122" s="17"/>
      <c r="J122" s="17"/>
      <c r="K122" s="17"/>
      <c r="L122" s="17"/>
      <c r="M122" s="17"/>
      <c r="N122" s="17"/>
      <c r="O122" s="19"/>
      <c r="P122" s="103"/>
      <c r="Q122" s="16"/>
    </row>
    <row r="123" spans="1:25" ht="3.75" customHeight="1" x14ac:dyDescent="0.15">
      <c r="A123" s="55"/>
      <c r="B123" s="154"/>
      <c r="C123" s="155"/>
      <c r="D123" s="104"/>
      <c r="E123" s="17"/>
      <c r="F123" s="17"/>
      <c r="G123" s="17"/>
      <c r="H123" s="17"/>
      <c r="I123" s="17"/>
      <c r="J123" s="17"/>
      <c r="K123" s="17"/>
      <c r="L123" s="17"/>
      <c r="M123" s="17"/>
      <c r="N123" s="17"/>
      <c r="O123" s="19"/>
      <c r="P123" s="103"/>
      <c r="Q123" s="16"/>
    </row>
    <row r="124" spans="1:25" ht="6.75" customHeight="1" x14ac:dyDescent="0.15">
      <c r="A124" s="55"/>
      <c r="B124" s="154"/>
      <c r="C124" s="155"/>
      <c r="D124" s="104"/>
      <c r="E124" s="17"/>
      <c r="F124" s="17"/>
      <c r="G124" s="17"/>
      <c r="H124" s="17"/>
      <c r="I124" s="17"/>
      <c r="J124" s="17"/>
      <c r="K124" s="17"/>
      <c r="L124" s="17"/>
      <c r="M124" s="17"/>
      <c r="N124" s="17"/>
      <c r="O124" s="19"/>
      <c r="P124" s="103"/>
      <c r="Q124" s="16"/>
    </row>
    <row r="125" spans="1:25" ht="3" customHeight="1" thickBot="1" x14ac:dyDescent="0.2">
      <c r="A125" s="55"/>
      <c r="B125" s="154"/>
      <c r="C125" s="155"/>
      <c r="D125" s="106"/>
      <c r="E125" s="107"/>
      <c r="F125" s="107"/>
      <c r="G125" s="107"/>
      <c r="H125" s="107"/>
      <c r="I125" s="107"/>
      <c r="J125" s="107"/>
      <c r="K125" s="107"/>
      <c r="L125" s="107"/>
      <c r="M125" s="107"/>
      <c r="N125" s="107"/>
      <c r="O125" s="111"/>
      <c r="P125" s="112"/>
      <c r="Q125" s="16"/>
    </row>
    <row r="126" spans="1:25" ht="6.6" customHeight="1" x14ac:dyDescent="0.15">
      <c r="A126" s="55"/>
      <c r="B126" s="126"/>
      <c r="C126" s="127"/>
      <c r="D126" s="3"/>
      <c r="E126" s="3"/>
      <c r="F126" s="3"/>
      <c r="G126" s="3"/>
      <c r="H126" s="3"/>
      <c r="I126" s="3"/>
      <c r="J126" s="3"/>
      <c r="K126" s="3"/>
      <c r="L126" s="3"/>
      <c r="M126" s="3"/>
      <c r="N126" s="3"/>
      <c r="O126" s="4"/>
      <c r="P126" s="3"/>
      <c r="Q126" s="16"/>
    </row>
    <row r="127" spans="1:25" ht="12.95" customHeight="1" x14ac:dyDescent="0.15">
      <c r="A127" s="55"/>
      <c r="B127" s="126"/>
      <c r="C127" s="128"/>
      <c r="D127" s="3"/>
      <c r="E127" s="94" t="s">
        <v>86</v>
      </c>
      <c r="F127" s="73"/>
      <c r="G127" s="73"/>
      <c r="H127" s="73"/>
      <c r="I127" s="73"/>
      <c r="J127" s="73"/>
      <c r="K127" s="73"/>
      <c r="L127" s="152" t="s">
        <v>14</v>
      </c>
      <c r="M127" s="152"/>
      <c r="N127" s="152"/>
      <c r="O127" s="74" t="s">
        <v>40</v>
      </c>
      <c r="P127" s="3"/>
      <c r="Q127" s="16"/>
      <c r="T127" s="44"/>
      <c r="V127" s="148" t="s">
        <v>20</v>
      </c>
      <c r="W127" s="148"/>
      <c r="X127" s="41">
        <f>M121*18</f>
        <v>0</v>
      </c>
    </row>
    <row r="128" spans="1:25" ht="12" customHeight="1" thickBot="1" x14ac:dyDescent="0.2">
      <c r="A128" s="55"/>
      <c r="B128" s="126"/>
      <c r="C128" s="128"/>
      <c r="D128" s="3"/>
      <c r="E128" s="37"/>
      <c r="F128" s="3"/>
      <c r="G128" s="3"/>
      <c r="H128" s="3"/>
      <c r="I128" s="3"/>
      <c r="J128" s="3"/>
      <c r="K128" s="3"/>
      <c r="L128" s="3"/>
      <c r="M128" s="3"/>
      <c r="N128" s="3"/>
      <c r="O128" s="4"/>
      <c r="P128" s="3"/>
      <c r="Q128" s="16"/>
      <c r="V128" s="148" t="s">
        <v>21</v>
      </c>
      <c r="W128" s="148"/>
      <c r="X128" s="43" t="e">
        <f>(X127+#REF!)/M28</f>
        <v>#REF!</v>
      </c>
    </row>
    <row r="129" spans="1:24" ht="15" customHeight="1" thickBot="1" x14ac:dyDescent="0.2">
      <c r="A129" s="55"/>
      <c r="B129" s="154" t="s">
        <v>98</v>
      </c>
      <c r="C129" s="155"/>
      <c r="D129" s="99"/>
      <c r="E129" s="100"/>
      <c r="F129" s="100"/>
      <c r="G129" s="100"/>
      <c r="H129" s="100"/>
      <c r="I129" s="100"/>
      <c r="J129" s="100"/>
      <c r="K129" s="100"/>
      <c r="L129" s="100"/>
      <c r="M129" s="100"/>
      <c r="N129" s="156" t="s">
        <v>70</v>
      </c>
      <c r="O129" s="156"/>
      <c r="P129" s="101"/>
      <c r="Q129" s="16"/>
    </row>
    <row r="130" spans="1:24" ht="30.6" customHeight="1" thickTop="1" thickBot="1" x14ac:dyDescent="0.2">
      <c r="A130" s="55"/>
      <c r="B130" s="154"/>
      <c r="C130" s="155"/>
      <c r="D130" s="157" t="s">
        <v>109</v>
      </c>
      <c r="E130" s="158"/>
      <c r="F130" s="158"/>
      <c r="G130" s="158"/>
      <c r="H130" s="158"/>
      <c r="I130" s="158"/>
      <c r="J130" s="158"/>
      <c r="K130" s="158"/>
      <c r="L130" s="158"/>
      <c r="M130" s="76"/>
      <c r="N130" s="18"/>
      <c r="O130" s="31">
        <f>IF(M130="あり",5,0)</f>
        <v>0</v>
      </c>
      <c r="P130" s="103"/>
      <c r="Q130" s="16"/>
    </row>
    <row r="131" spans="1:24" ht="4.5" customHeight="1" thickTop="1" x14ac:dyDescent="0.15">
      <c r="A131" s="55"/>
      <c r="B131" s="154"/>
      <c r="C131" s="155"/>
      <c r="D131" s="157"/>
      <c r="E131" s="158"/>
      <c r="F131" s="158"/>
      <c r="G131" s="158"/>
      <c r="H131" s="158"/>
      <c r="I131" s="158"/>
      <c r="J131" s="158"/>
      <c r="K131" s="158"/>
      <c r="L131" s="158"/>
      <c r="M131" s="17"/>
      <c r="N131" s="17"/>
      <c r="O131" s="19"/>
      <c r="P131" s="103"/>
      <c r="Q131" s="16"/>
    </row>
    <row r="132" spans="1:24" ht="3.75" customHeight="1" x14ac:dyDescent="0.15">
      <c r="A132" s="55"/>
      <c r="B132" s="154"/>
      <c r="C132" s="155"/>
      <c r="D132" s="157"/>
      <c r="E132" s="158"/>
      <c r="F132" s="158"/>
      <c r="G132" s="158"/>
      <c r="H132" s="158"/>
      <c r="I132" s="158"/>
      <c r="J132" s="158"/>
      <c r="K132" s="158"/>
      <c r="L132" s="158"/>
      <c r="M132" s="17"/>
      <c r="N132" s="17"/>
      <c r="O132" s="19"/>
      <c r="P132" s="103"/>
      <c r="Q132" s="16"/>
    </row>
    <row r="133" spans="1:24" ht="6.75" customHeight="1" x14ac:dyDescent="0.15">
      <c r="A133" s="55"/>
      <c r="B133" s="154"/>
      <c r="C133" s="155"/>
      <c r="D133" s="157"/>
      <c r="E133" s="158"/>
      <c r="F133" s="158"/>
      <c r="G133" s="158"/>
      <c r="H133" s="158"/>
      <c r="I133" s="158"/>
      <c r="J133" s="158"/>
      <c r="K133" s="158"/>
      <c r="L133" s="158"/>
      <c r="M133" s="17"/>
      <c r="N133" s="17"/>
      <c r="O133" s="19"/>
      <c r="P133" s="103"/>
      <c r="Q133" s="16"/>
    </row>
    <row r="134" spans="1:24" ht="3" customHeight="1" thickBot="1" x14ac:dyDescent="0.2">
      <c r="A134" s="55"/>
      <c r="B134" s="154"/>
      <c r="C134" s="155"/>
      <c r="D134" s="106"/>
      <c r="E134" s="107"/>
      <c r="F134" s="107"/>
      <c r="G134" s="107"/>
      <c r="H134" s="107"/>
      <c r="I134" s="107"/>
      <c r="J134" s="107"/>
      <c r="K134" s="107"/>
      <c r="L134" s="107"/>
      <c r="M134" s="107"/>
      <c r="N134" s="107"/>
      <c r="O134" s="111"/>
      <c r="P134" s="112"/>
      <c r="Q134" s="16"/>
    </row>
    <row r="135" spans="1:24" ht="6.6" customHeight="1" x14ac:dyDescent="0.15">
      <c r="A135" s="55"/>
      <c r="B135" s="126"/>
      <c r="C135" s="127"/>
      <c r="D135" s="3"/>
      <c r="E135" s="3"/>
      <c r="F135" s="3"/>
      <c r="G135" s="3"/>
      <c r="H135" s="3"/>
      <c r="I135" s="3"/>
      <c r="J135" s="3"/>
      <c r="K135" s="3"/>
      <c r="L135" s="3"/>
      <c r="M135" s="3"/>
      <c r="N135" s="3"/>
      <c r="O135" s="4"/>
      <c r="P135" s="3"/>
      <c r="Q135" s="16"/>
    </row>
    <row r="136" spans="1:24" ht="14.1" customHeight="1" x14ac:dyDescent="0.15">
      <c r="A136" s="55"/>
      <c r="B136" s="126"/>
      <c r="C136" s="128"/>
      <c r="D136" s="3"/>
      <c r="E136" s="94" t="s">
        <v>87</v>
      </c>
      <c r="F136" s="73"/>
      <c r="G136" s="73"/>
      <c r="H136" s="73"/>
      <c r="I136" s="73"/>
      <c r="J136" s="73"/>
      <c r="K136" s="73"/>
      <c r="L136" s="73"/>
      <c r="M136" s="74" t="s">
        <v>14</v>
      </c>
      <c r="N136" s="73"/>
      <c r="O136" s="74" t="s">
        <v>40</v>
      </c>
      <c r="P136" s="3"/>
      <c r="Q136" s="16"/>
      <c r="T136" s="44"/>
      <c r="V136" s="148" t="s">
        <v>20</v>
      </c>
      <c r="W136" s="148"/>
      <c r="X136" s="41">
        <f>M130*18</f>
        <v>0</v>
      </c>
    </row>
    <row r="137" spans="1:24" ht="9.75" customHeight="1" thickBot="1" x14ac:dyDescent="0.2">
      <c r="A137" s="55"/>
      <c r="B137" s="126"/>
      <c r="C137" s="127"/>
      <c r="D137" s="3"/>
      <c r="E137" s="3"/>
      <c r="F137" s="3"/>
      <c r="G137" s="3"/>
      <c r="H137" s="3"/>
      <c r="I137" s="3"/>
      <c r="J137" s="3"/>
      <c r="K137" s="3"/>
      <c r="L137" s="3"/>
      <c r="M137" s="3"/>
      <c r="N137" s="3"/>
      <c r="O137" s="4"/>
      <c r="P137" s="3"/>
      <c r="Q137" s="16"/>
    </row>
    <row r="138" spans="1:24" ht="15" customHeight="1" thickBot="1" x14ac:dyDescent="0.2">
      <c r="A138" s="55"/>
      <c r="B138" s="154" t="s">
        <v>99</v>
      </c>
      <c r="C138" s="155"/>
      <c r="D138" s="99"/>
      <c r="E138" s="100"/>
      <c r="F138" s="100"/>
      <c r="G138" s="100"/>
      <c r="H138" s="100"/>
      <c r="I138" s="100"/>
      <c r="J138" s="100"/>
      <c r="K138" s="100"/>
      <c r="L138" s="100"/>
      <c r="M138" s="100"/>
      <c r="N138" s="156" t="s">
        <v>72</v>
      </c>
      <c r="O138" s="156"/>
      <c r="P138" s="101"/>
      <c r="Q138" s="16"/>
    </row>
    <row r="139" spans="1:24" ht="30.6" customHeight="1" thickTop="1" thickBot="1" x14ac:dyDescent="0.2">
      <c r="A139" s="55"/>
      <c r="B139" s="154"/>
      <c r="C139" s="155"/>
      <c r="D139" s="102" t="s">
        <v>107</v>
      </c>
      <c r="E139" s="17"/>
      <c r="F139" s="17"/>
      <c r="G139" s="17"/>
      <c r="H139" s="17"/>
      <c r="I139" s="17"/>
      <c r="J139" s="17"/>
      <c r="K139" s="18"/>
      <c r="L139" s="85"/>
      <c r="M139" s="76"/>
      <c r="N139" s="18"/>
      <c r="O139" s="31">
        <f>IF(M139="あり",5,0)</f>
        <v>0</v>
      </c>
      <c r="P139" s="103"/>
      <c r="Q139" s="16"/>
    </row>
    <row r="140" spans="1:24" ht="4.5" customHeight="1" thickTop="1" x14ac:dyDescent="0.15">
      <c r="A140" s="55"/>
      <c r="B140" s="154"/>
      <c r="C140" s="155"/>
      <c r="D140" s="104"/>
      <c r="E140" s="17"/>
      <c r="F140" s="17"/>
      <c r="G140" s="17"/>
      <c r="H140" s="17"/>
      <c r="I140" s="17"/>
      <c r="J140" s="17"/>
      <c r="K140" s="17"/>
      <c r="L140" s="17"/>
      <c r="M140" s="17"/>
      <c r="N140" s="17"/>
      <c r="O140" s="19"/>
      <c r="P140" s="103"/>
      <c r="Q140" s="16"/>
    </row>
    <row r="141" spans="1:24" ht="3.75" customHeight="1" x14ac:dyDescent="0.15">
      <c r="A141" s="55"/>
      <c r="B141" s="154"/>
      <c r="C141" s="155"/>
      <c r="D141" s="104"/>
      <c r="E141" s="17"/>
      <c r="F141" s="17"/>
      <c r="G141" s="17"/>
      <c r="H141" s="17"/>
      <c r="I141" s="17"/>
      <c r="J141" s="17"/>
      <c r="K141" s="17"/>
      <c r="L141" s="17"/>
      <c r="M141" s="17"/>
      <c r="N141" s="17"/>
      <c r="O141" s="19"/>
      <c r="P141" s="103"/>
      <c r="Q141" s="16"/>
    </row>
    <row r="142" spans="1:24" ht="6.75" customHeight="1" x14ac:dyDescent="0.15">
      <c r="A142" s="55"/>
      <c r="B142" s="154"/>
      <c r="C142" s="155"/>
      <c r="D142" s="104"/>
      <c r="E142" s="17"/>
      <c r="F142" s="17"/>
      <c r="G142" s="17"/>
      <c r="H142" s="17"/>
      <c r="I142" s="17"/>
      <c r="J142" s="17"/>
      <c r="K142" s="17"/>
      <c r="L142" s="17"/>
      <c r="M142" s="17"/>
      <c r="N142" s="17"/>
      <c r="O142" s="19"/>
      <c r="P142" s="103"/>
      <c r="Q142" s="16"/>
    </row>
    <row r="143" spans="1:24" ht="3" customHeight="1" thickBot="1" x14ac:dyDescent="0.2">
      <c r="A143" s="55"/>
      <c r="B143" s="154"/>
      <c r="C143" s="155"/>
      <c r="D143" s="106"/>
      <c r="E143" s="107"/>
      <c r="F143" s="107"/>
      <c r="G143" s="107"/>
      <c r="H143" s="107"/>
      <c r="I143" s="107"/>
      <c r="J143" s="107"/>
      <c r="K143" s="107"/>
      <c r="L143" s="107"/>
      <c r="M143" s="107"/>
      <c r="N143" s="107"/>
      <c r="O143" s="111"/>
      <c r="P143" s="112"/>
      <c r="Q143" s="16"/>
    </row>
    <row r="144" spans="1:24" ht="7.5" customHeight="1" x14ac:dyDescent="0.15">
      <c r="A144" s="55"/>
      <c r="B144" s="126"/>
      <c r="C144" s="127"/>
      <c r="D144" s="3"/>
      <c r="E144" s="3"/>
      <c r="F144" s="3"/>
      <c r="G144" s="3"/>
      <c r="H144" s="3"/>
      <c r="I144" s="3"/>
      <c r="J144" s="3"/>
      <c r="K144" s="3"/>
      <c r="L144" s="3"/>
      <c r="M144" s="3"/>
      <c r="N144" s="3"/>
      <c r="O144" s="4"/>
      <c r="P144" s="3"/>
      <c r="Q144" s="16"/>
    </row>
    <row r="145" spans="1:24" ht="14.1" customHeight="1" x14ac:dyDescent="0.15">
      <c r="A145" s="55"/>
      <c r="B145" s="126"/>
      <c r="C145" s="128"/>
      <c r="D145" s="3"/>
      <c r="E145" s="94" t="s">
        <v>88</v>
      </c>
      <c r="F145" s="73"/>
      <c r="G145" s="73"/>
      <c r="H145" s="73"/>
      <c r="I145" s="73"/>
      <c r="J145" s="73"/>
      <c r="K145" s="73"/>
      <c r="L145" s="152" t="s">
        <v>14</v>
      </c>
      <c r="M145" s="152"/>
      <c r="N145" s="152"/>
      <c r="O145" s="74" t="s">
        <v>40</v>
      </c>
      <c r="P145" s="3"/>
      <c r="Q145" s="16"/>
      <c r="T145" s="44"/>
      <c r="V145" s="148" t="s">
        <v>20</v>
      </c>
      <c r="W145" s="148"/>
      <c r="X145" s="41">
        <f>M139*18</f>
        <v>0</v>
      </c>
    </row>
    <row r="146" spans="1:24" ht="9.75" customHeight="1" thickBot="1" x14ac:dyDescent="0.2">
      <c r="A146" s="55"/>
      <c r="B146" s="126"/>
      <c r="C146" s="127"/>
      <c r="D146" s="3"/>
      <c r="E146" s="3"/>
      <c r="F146" s="3"/>
      <c r="G146" s="3"/>
      <c r="H146" s="3"/>
      <c r="I146" s="3"/>
      <c r="J146" s="3"/>
      <c r="K146" s="3"/>
      <c r="L146" s="3"/>
      <c r="M146" s="3"/>
      <c r="N146" s="3"/>
      <c r="O146" s="4"/>
      <c r="P146" s="3"/>
      <c r="Q146" s="16"/>
    </row>
    <row r="147" spans="1:24" ht="15" customHeight="1" thickBot="1" x14ac:dyDescent="0.2">
      <c r="A147" s="55"/>
      <c r="B147" s="146" t="s">
        <v>100</v>
      </c>
      <c r="C147" s="147"/>
      <c r="D147" s="99"/>
      <c r="E147" s="100"/>
      <c r="F147" s="100"/>
      <c r="G147" s="100"/>
      <c r="H147" s="100"/>
      <c r="I147" s="100"/>
      <c r="J147" s="100"/>
      <c r="K147" s="100"/>
      <c r="L147" s="100"/>
      <c r="M147" s="149" t="s">
        <v>71</v>
      </c>
      <c r="N147" s="149"/>
      <c r="O147" s="149"/>
      <c r="P147" s="101"/>
      <c r="Q147" s="16"/>
    </row>
    <row r="148" spans="1:24" ht="30.6" customHeight="1" thickTop="1" thickBot="1" x14ac:dyDescent="0.2">
      <c r="A148" s="55"/>
      <c r="B148" s="146"/>
      <c r="C148" s="147"/>
      <c r="D148" s="150" t="s">
        <v>108</v>
      </c>
      <c r="E148" s="151"/>
      <c r="F148" s="151"/>
      <c r="G148" s="151"/>
      <c r="H148" s="151"/>
      <c r="I148" s="151"/>
      <c r="J148" s="151"/>
      <c r="K148" s="151"/>
      <c r="L148" s="151"/>
      <c r="M148" s="76"/>
      <c r="N148" s="18"/>
      <c r="O148" s="31">
        <f>IF(M148="あり",5,0)</f>
        <v>0</v>
      </c>
      <c r="P148" s="103"/>
      <c r="Q148" s="16"/>
    </row>
    <row r="149" spans="1:24" ht="15.6" customHeight="1" thickTop="1" x14ac:dyDescent="0.15">
      <c r="A149" s="55"/>
      <c r="B149" s="146"/>
      <c r="C149" s="147"/>
      <c r="D149" s="150"/>
      <c r="E149" s="151"/>
      <c r="F149" s="151"/>
      <c r="G149" s="151"/>
      <c r="H149" s="151"/>
      <c r="I149" s="151"/>
      <c r="J149" s="151"/>
      <c r="K149" s="151"/>
      <c r="L149" s="151"/>
      <c r="M149" s="17"/>
      <c r="N149" s="17"/>
      <c r="O149" s="19"/>
      <c r="P149" s="103"/>
      <c r="Q149" s="16"/>
    </row>
    <row r="150" spans="1:24" ht="3.75" customHeight="1" x14ac:dyDescent="0.15">
      <c r="A150" s="55"/>
      <c r="B150" s="146"/>
      <c r="C150" s="147"/>
      <c r="D150" s="104"/>
      <c r="E150" s="17"/>
      <c r="F150" s="17"/>
      <c r="G150" s="17"/>
      <c r="H150" s="17"/>
      <c r="I150" s="17"/>
      <c r="J150" s="17"/>
      <c r="K150" s="17"/>
      <c r="L150" s="17"/>
      <c r="M150" s="17"/>
      <c r="N150" s="17"/>
      <c r="O150" s="19"/>
      <c r="P150" s="103"/>
      <c r="Q150" s="16"/>
    </row>
    <row r="151" spans="1:24" ht="6.75" customHeight="1" x14ac:dyDescent="0.15">
      <c r="A151" s="55"/>
      <c r="B151" s="146"/>
      <c r="C151" s="147"/>
      <c r="D151" s="104"/>
      <c r="E151" s="17"/>
      <c r="F151" s="17"/>
      <c r="G151" s="17"/>
      <c r="H151" s="17"/>
      <c r="I151" s="17"/>
      <c r="J151" s="17"/>
      <c r="K151" s="17"/>
      <c r="L151" s="17"/>
      <c r="M151" s="17"/>
      <c r="N151" s="17"/>
      <c r="O151" s="19"/>
      <c r="P151" s="103"/>
      <c r="Q151" s="16"/>
    </row>
    <row r="152" spans="1:24" ht="3" customHeight="1" thickBot="1" x14ac:dyDescent="0.2">
      <c r="A152" s="55"/>
      <c r="B152" s="146"/>
      <c r="C152" s="147"/>
      <c r="D152" s="106"/>
      <c r="E152" s="107"/>
      <c r="F152" s="107"/>
      <c r="G152" s="107"/>
      <c r="H152" s="107"/>
      <c r="I152" s="107"/>
      <c r="J152" s="107"/>
      <c r="K152" s="107"/>
      <c r="L152" s="107"/>
      <c r="M152" s="107"/>
      <c r="N152" s="107"/>
      <c r="O152" s="111"/>
      <c r="P152" s="112"/>
      <c r="Q152" s="16"/>
    </row>
    <row r="153" spans="1:24" ht="5.45" customHeight="1" x14ac:dyDescent="0.15">
      <c r="A153" s="55"/>
      <c r="B153" s="15"/>
      <c r="C153" s="4"/>
      <c r="D153" s="3"/>
      <c r="E153" s="3"/>
      <c r="F153" s="3"/>
      <c r="G153" s="3"/>
      <c r="H153" s="3"/>
      <c r="I153" s="3"/>
      <c r="J153" s="3"/>
      <c r="K153" s="3"/>
      <c r="L153" s="3"/>
      <c r="M153" s="3"/>
      <c r="N153" s="3"/>
      <c r="O153" s="4"/>
      <c r="P153" s="3"/>
      <c r="Q153" s="16"/>
    </row>
    <row r="154" spans="1:24" ht="17.25" customHeight="1" x14ac:dyDescent="0.15">
      <c r="A154" s="55"/>
      <c r="B154" s="15"/>
      <c r="C154" s="3"/>
      <c r="D154" s="3"/>
      <c r="E154" s="153" t="s">
        <v>89</v>
      </c>
      <c r="F154" s="153"/>
      <c r="G154" s="153"/>
      <c r="H154" s="153"/>
      <c r="I154" s="153"/>
      <c r="J154" s="153"/>
      <c r="K154" s="153"/>
      <c r="L154" s="153"/>
      <c r="M154" s="152" t="s">
        <v>14</v>
      </c>
      <c r="N154" s="73"/>
      <c r="O154" s="152" t="s">
        <v>40</v>
      </c>
      <c r="P154" s="3"/>
      <c r="Q154" s="16"/>
      <c r="T154" s="44"/>
      <c r="V154" s="148" t="s">
        <v>20</v>
      </c>
      <c r="W154" s="148"/>
      <c r="X154" s="41">
        <f>M148*18</f>
        <v>0</v>
      </c>
    </row>
    <row r="155" spans="1:24" ht="9.75" customHeight="1" x14ac:dyDescent="0.15">
      <c r="A155" s="55"/>
      <c r="B155" s="15"/>
      <c r="C155" s="4"/>
      <c r="D155" s="3"/>
      <c r="E155" s="153"/>
      <c r="F155" s="153"/>
      <c r="G155" s="153"/>
      <c r="H155" s="153"/>
      <c r="I155" s="153"/>
      <c r="J155" s="153"/>
      <c r="K155" s="153"/>
      <c r="L155" s="153"/>
      <c r="M155" s="152"/>
      <c r="N155" s="3"/>
      <c r="O155" s="152"/>
      <c r="P155" s="3"/>
      <c r="Q155" s="16"/>
    </row>
    <row r="156" spans="1:24" ht="16.5" customHeight="1" x14ac:dyDescent="0.15">
      <c r="A156" s="55"/>
      <c r="B156" s="45"/>
      <c r="C156" s="46"/>
      <c r="D156" s="46"/>
      <c r="E156" s="46"/>
      <c r="F156" s="46"/>
      <c r="G156" s="46"/>
      <c r="H156" s="46"/>
      <c r="I156" s="46"/>
      <c r="J156" s="46"/>
      <c r="K156" s="46"/>
      <c r="L156" s="46"/>
      <c r="M156" s="46"/>
      <c r="N156" s="46"/>
      <c r="O156" s="47"/>
      <c r="P156" s="46"/>
      <c r="Q156" s="48"/>
    </row>
  </sheetData>
  <sheetProtection password="CF85" sheet="1" objects="1" scenarios="1"/>
  <protectedRanges>
    <protectedRange sqref="L9 L13 M28 M78:M79 M81:M82 M148 M139 M30:M31 M50:M54 M56:M57 M94 M101 M112 M121 M130 M59:M60" name="範囲1"/>
  </protectedRanges>
  <mergeCells count="109">
    <mergeCell ref="E154:L155"/>
    <mergeCell ref="M154:M155"/>
    <mergeCell ref="O154:O155"/>
    <mergeCell ref="V154:W154"/>
    <mergeCell ref="B138:C143"/>
    <mergeCell ref="N138:O138"/>
    <mergeCell ref="L145:N145"/>
    <mergeCell ref="V145:W145"/>
    <mergeCell ref="B147:C152"/>
    <mergeCell ref="M147:O147"/>
    <mergeCell ref="D148:L149"/>
    <mergeCell ref="V127:W127"/>
    <mergeCell ref="V128:W128"/>
    <mergeCell ref="B129:C134"/>
    <mergeCell ref="N129:O129"/>
    <mergeCell ref="V136:W136"/>
    <mergeCell ref="E116:L117"/>
    <mergeCell ref="M116:M117"/>
    <mergeCell ref="O116:O117"/>
    <mergeCell ref="B120:C125"/>
    <mergeCell ref="N120:O120"/>
    <mergeCell ref="L127:N127"/>
    <mergeCell ref="D130:L133"/>
    <mergeCell ref="E108:K109"/>
    <mergeCell ref="O108:O109"/>
    <mergeCell ref="B111:C114"/>
    <mergeCell ref="M111:O111"/>
    <mergeCell ref="V111:X111"/>
    <mergeCell ref="V112:X112"/>
    <mergeCell ref="V114:X114"/>
    <mergeCell ref="B100:C103"/>
    <mergeCell ref="M100:O100"/>
    <mergeCell ref="V100:X100"/>
    <mergeCell ref="V101:X101"/>
    <mergeCell ref="V103:X103"/>
    <mergeCell ref="E105:L106"/>
    <mergeCell ref="M105:M106"/>
    <mergeCell ref="O105:O106"/>
    <mergeCell ref="L91:N91"/>
    <mergeCell ref="B93:C96"/>
    <mergeCell ref="M93:O93"/>
    <mergeCell ref="D94:K95"/>
    <mergeCell ref="D96:K96"/>
    <mergeCell ref="L98:N98"/>
    <mergeCell ref="L86:N86"/>
    <mergeCell ref="V86:W86"/>
    <mergeCell ref="L88:N88"/>
    <mergeCell ref="V88:W88"/>
    <mergeCell ref="L90:N90"/>
    <mergeCell ref="V90:W90"/>
    <mergeCell ref="L64:N64"/>
    <mergeCell ref="L66:N66"/>
    <mergeCell ref="L68:N68"/>
    <mergeCell ref="L70:N70"/>
    <mergeCell ref="L72:N72"/>
    <mergeCell ref="B77:C84"/>
    <mergeCell ref="N77:O77"/>
    <mergeCell ref="E81:L82"/>
    <mergeCell ref="M81:M82"/>
    <mergeCell ref="N81:N82"/>
    <mergeCell ref="L46:N47"/>
    <mergeCell ref="O46:O47"/>
    <mergeCell ref="B49:C62"/>
    <mergeCell ref="N49:O49"/>
    <mergeCell ref="K50:L50"/>
    <mergeCell ref="E51:J52"/>
    <mergeCell ref="K51:L51"/>
    <mergeCell ref="K52:L52"/>
    <mergeCell ref="F53:J53"/>
    <mergeCell ref="K53:L53"/>
    <mergeCell ref="K54:L54"/>
    <mergeCell ref="E56:I57"/>
    <mergeCell ref="K56:L57"/>
    <mergeCell ref="M56:M57"/>
    <mergeCell ref="N56:N57"/>
    <mergeCell ref="F59:J60"/>
    <mergeCell ref="K59:L60"/>
    <mergeCell ref="M59:M60"/>
    <mergeCell ref="N59:N60"/>
    <mergeCell ref="V35:X35"/>
    <mergeCell ref="L37:N38"/>
    <mergeCell ref="O37:O38"/>
    <mergeCell ref="L40:N41"/>
    <mergeCell ref="O40:O41"/>
    <mergeCell ref="L43:N44"/>
    <mergeCell ref="O43:O44"/>
    <mergeCell ref="B27:C35"/>
    <mergeCell ref="N27:O27"/>
    <mergeCell ref="V27:X27"/>
    <mergeCell ref="J28:L28"/>
    <mergeCell ref="V28:X28"/>
    <mergeCell ref="E30:I31"/>
    <mergeCell ref="L30:L31"/>
    <mergeCell ref="M30:M31"/>
    <mergeCell ref="N30:N31"/>
    <mergeCell ref="N33:O34"/>
    <mergeCell ref="V16:X16"/>
    <mergeCell ref="L17:M17"/>
    <mergeCell ref="V17:X17"/>
    <mergeCell ref="V19:X19"/>
    <mergeCell ref="B23:F24"/>
    <mergeCell ref="V26:X26"/>
    <mergeCell ref="L2:N3"/>
    <mergeCell ref="G4:H4"/>
    <mergeCell ref="B8:C10"/>
    <mergeCell ref="L9:M9"/>
    <mergeCell ref="B12:C19"/>
    <mergeCell ref="L13:M13"/>
    <mergeCell ref="J15:L15"/>
  </mergeCells>
  <phoneticPr fontId="1"/>
  <dataValidations count="7">
    <dataValidation allowBlank="1" showInputMessage="1" showErrorMessage="1" prompt="基準緑化率を加重平均により求める場合、地区計画区域に該当する場合は手入力してください。" sqref="M15"/>
    <dataValidation type="custom" allowBlank="1" showInputMessage="1" showErrorMessage="1" errorTitle="入力の値について" error="小数点第2位までの数値を入力してください。" promptTitle="入力の値について" prompt="小数点第2位までの数値を入力してください。" sqref="L9:M9">
      <formula1>L9*100=INT(L9*100)</formula1>
    </dataValidation>
    <dataValidation type="custom" allowBlank="1" showInputMessage="1" showErrorMessage="1" errorTitle="入力の値について" error="小数点第2位以下を切り捨てた数値を入力してください。" promptTitle="入力の値について" prompt="小数点第2位以下を切り捨てた数値を入力してください。" sqref="M28 M94 M112 M101 M79">
      <formula1>M28*10=INT(M28*10)</formula1>
    </dataValidation>
    <dataValidation type="list" allowBlank="1" showInputMessage="1" showErrorMessage="1" prompt="該当する場合は「あり」を選択してください。" sqref="M148 M130 M121 M139">
      <formula1>"あり,－,"</formula1>
    </dataValidation>
    <dataValidation type="list" allowBlank="1" showInputMessage="1" showErrorMessage="1" prompt="該当するものを選択してください。" sqref="L13:M13">
      <formula1>"50%以下,50%を超え60%以下,60%超,市街化調整区域,風致地区,地区計画,"</formula1>
    </dataValidation>
    <dataValidation type="list" allowBlank="1" showInputMessage="1" showErrorMessage="1" sqref="F14">
      <formula1>"第1種低層住居専用地域,第2種低層住居専用地域,第1種中高層住居専用地域（建蔽率50%）,第1種中高層住居専用地域（建蔽率60%),第2種中高層住居専用地域,第1種準住居地域,第2種準住居地域,準工業地域,工業地域,工業専用地域,近隣商業地域,商業地域"</formula1>
    </dataValidation>
    <dataValidation type="custom" allowBlank="1" showInputMessage="1" showErrorMessage="1" errorTitle="入力の値について" error="小数点第2位以下を切り上げた数値を入力してください。" promptTitle="入力の値について" prompt="小数点第2位以下を切り上げた数値を入力してください。" sqref="M78">
      <formula1>M78*10=INT(M78*10)</formula1>
    </dataValidation>
  </dataValidations>
  <printOptions horizontalCentered="1" verticalCentered="1"/>
  <pageMargins left="0.51181102362204722" right="0.51181102362204722" top="0.35433070866141736" bottom="0.35433070866141736" header="0.31496062992125984" footer="0.31496062992125984"/>
  <pageSetup paperSize="9" scale="70" fitToWidth="0" fitToHeight="0" orientation="portrait" horizontalDpi="300" verticalDpi="300" r:id="rId1"/>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NICE GREEN評価シート</vt:lpstr>
      <vt:lpstr>'NICE GREEN評価シート'!Print_Area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2023-03-27T02:28:25Z</cp:lastPrinted>
  <dcterms:created xsi:type="dcterms:W3CDTF">2009-12-02T08:02:34Z</dcterms:created>
  <dcterms:modified xsi:type="dcterms:W3CDTF">2023-03-27T02:32:05Z</dcterms:modified>
</cp:coreProperties>
</file>