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/>
  <xr:revisionPtr xr6:coauthVersionLast="47" xr6:coauthVersionMax="47" documentId="13_ncr:1_{6011CF9F-F9C6-4D40-942C-89C1E5FF83F2}" revIDLastSave="0" xr10:uidLastSave="{00000000-0000-0000-0000-000000000000}"/>
  <bookViews>
    <workbookView tabRatio="854" xr2:uid="{00000000-000D-0000-FFFF-FFFF00000000}" windowHeight="13776" windowWidth="23136" xWindow="-48" yWindow="-48"/>
  </bookViews>
  <sheets>
    <sheet r:id="rId1" name="4月" sheetId="3"/>
    <sheet r:id="rId2" name="5月" sheetId="30"/>
    <sheet r:id="rId3" name="6月" sheetId="31"/>
    <sheet r:id="rId4" name="7月" sheetId="32"/>
    <sheet r:id="rId5" name="8月" sheetId="33"/>
    <sheet r:id="rId6" name="9月" sheetId="34"/>
    <sheet r:id="rId7" name="10月" sheetId="35"/>
    <sheet r:id="rId8" name="11月" sheetId="36"/>
    <sheet r:id="rId9" name="12月" sheetId="39"/>
    <sheet r:id="rId10" name="1月" sheetId="40"/>
    <sheet r:id="rId11" name="2月" sheetId="42"/>
    <sheet r:id="rId12" name="3月" sheetId="41"/>
    <sheet r:id="rId13" name="入力不要（集計用）" sheetId="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2" l="1"/>
  <c r="K33" i="42" l="1"/>
  <c r="F44" i="41" l="1"/>
  <c r="F44" i="40"/>
  <c r="F44" i="39"/>
  <c r="F44" i="35"/>
  <c r="F44" i="33"/>
  <c r="F44" i="32"/>
  <c r="F44" i="30"/>
  <c r="G44" i="30" s="1"/>
  <c r="I44" i="30"/>
  <c r="AR4" i="43" s="1"/>
  <c r="F44" i="42"/>
  <c r="G44" i="42" s="1"/>
  <c r="F44" i="36"/>
  <c r="J44" i="36" s="1"/>
  <c r="BQ4" i="43" s="1"/>
  <c r="F44" i="34"/>
  <c r="F44" i="31"/>
  <c r="F44" i="3"/>
  <c r="I44" i="42"/>
  <c r="CB4" i="43" s="1"/>
  <c r="J44" i="41"/>
  <c r="CG4" i="43" s="1"/>
  <c r="I44" i="41"/>
  <c r="CF4" i="43" s="1"/>
  <c r="I44" i="40"/>
  <c r="BX4" i="43" s="1"/>
  <c r="I44" i="39"/>
  <c r="BT4" i="43"/>
  <c r="I44" i="36"/>
  <c r="BP4" i="43" s="1"/>
  <c r="I44" i="35"/>
  <c r="I44" i="34"/>
  <c r="BH4" i="43" s="1"/>
  <c r="I44" i="33"/>
  <c r="BD4" i="43" s="1"/>
  <c r="I44" i="32"/>
  <c r="AZ4" i="43"/>
  <c r="I44" i="31"/>
  <c r="AV4" i="43" s="1"/>
  <c r="I44" i="3"/>
  <c r="AN4" i="43" s="1"/>
  <c r="BL4" i="43"/>
  <c r="A4" i="43"/>
  <c r="AF4" i="43"/>
  <c r="AJ4" i="43"/>
  <c r="AI4" i="43"/>
  <c r="AC4" i="43"/>
  <c r="Z4" i="43"/>
  <c r="T4" i="43"/>
  <c r="W4" i="43"/>
  <c r="Q4" i="43"/>
  <c r="N4" i="43"/>
  <c r="K4" i="43"/>
  <c r="H4" i="43"/>
  <c r="E4" i="43"/>
  <c r="B4" i="43"/>
  <c r="B40" i="42"/>
  <c r="B6" i="42"/>
  <c r="AG4" i="43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J43" i="42" s="1"/>
  <c r="CA4" i="43" s="1"/>
  <c r="K7" i="42"/>
  <c r="K6" i="42"/>
  <c r="F40" i="41"/>
  <c r="B40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G40" i="41" s="1"/>
  <c r="K19" i="41"/>
  <c r="K18" i="41"/>
  <c r="K17" i="41"/>
  <c r="K16" i="41"/>
  <c r="K15" i="41"/>
  <c r="K14" i="41"/>
  <c r="K13" i="41"/>
  <c r="K12" i="41"/>
  <c r="J43" i="41" s="1"/>
  <c r="CE4" i="43" s="1"/>
  <c r="K11" i="41"/>
  <c r="K10" i="41"/>
  <c r="K9" i="41"/>
  <c r="K8" i="41"/>
  <c r="K7" i="41"/>
  <c r="K6" i="41"/>
  <c r="F43" i="41" s="1"/>
  <c r="B6" i="41"/>
  <c r="B40" i="40"/>
  <c r="B6" i="40"/>
  <c r="F40" i="40"/>
  <c r="AD4" i="43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J44" i="40"/>
  <c r="BY4" i="43" s="1"/>
  <c r="K23" i="40"/>
  <c r="K22" i="40"/>
  <c r="K21" i="40"/>
  <c r="K20" i="40"/>
  <c r="K19" i="40"/>
  <c r="K18" i="40"/>
  <c r="K17" i="40"/>
  <c r="K16" i="40"/>
  <c r="K15" i="40"/>
  <c r="K14" i="40"/>
  <c r="K13" i="40"/>
  <c r="K12" i="40"/>
  <c r="F43" i="40" s="1"/>
  <c r="K11" i="40"/>
  <c r="K10" i="40"/>
  <c r="K9" i="40"/>
  <c r="G40" i="40" s="1"/>
  <c r="K8" i="40"/>
  <c r="K7" i="40"/>
  <c r="K6" i="40"/>
  <c r="F40" i="39"/>
  <c r="AA4" i="43"/>
  <c r="B40" i="39"/>
  <c r="K36" i="39"/>
  <c r="K35" i="39"/>
  <c r="K34" i="39"/>
  <c r="K33" i="39"/>
  <c r="K32" i="39"/>
  <c r="K31" i="39"/>
  <c r="K30" i="39"/>
  <c r="K29" i="39"/>
  <c r="K28" i="39"/>
  <c r="K27" i="39"/>
  <c r="K26" i="39"/>
  <c r="K25" i="39"/>
  <c r="K24" i="39"/>
  <c r="J44" i="39"/>
  <c r="BU4" i="43" s="1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K7" i="39"/>
  <c r="G40" i="39" s="1"/>
  <c r="K6" i="39"/>
  <c r="B6" i="39"/>
  <c r="F40" i="36"/>
  <c r="X4" i="43" s="1"/>
  <c r="B40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F43" i="36" s="1"/>
  <c r="K9" i="36"/>
  <c r="K8" i="36"/>
  <c r="K7" i="36"/>
  <c r="J43" i="36" s="1"/>
  <c r="BO4" i="43" s="1"/>
  <c r="K6" i="36"/>
  <c r="B6" i="36"/>
  <c r="F40" i="35"/>
  <c r="U4" i="43"/>
  <c r="B40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J44" i="35"/>
  <c r="BM4" i="43" s="1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J43" i="35" s="1"/>
  <c r="BK4" i="43" s="1"/>
  <c r="B6" i="35"/>
  <c r="F40" i="34"/>
  <c r="R4" i="43"/>
  <c r="B40" i="34"/>
  <c r="K35" i="34"/>
  <c r="K34" i="34"/>
  <c r="K33" i="34"/>
  <c r="K32" i="34"/>
  <c r="K31" i="34"/>
  <c r="K30" i="34"/>
  <c r="K29" i="34"/>
  <c r="K28" i="34"/>
  <c r="K27" i="34"/>
  <c r="K26" i="34"/>
  <c r="K25" i="34"/>
  <c r="K24" i="34"/>
  <c r="G40" i="34" s="1"/>
  <c r="J44" i="34"/>
  <c r="BI4" i="43" s="1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F43" i="34" s="1"/>
  <c r="K8" i="34"/>
  <c r="K7" i="34"/>
  <c r="K6" i="34"/>
  <c r="J43" i="34" s="1"/>
  <c r="BG4" i="43" s="1"/>
  <c r="B6" i="34"/>
  <c r="F40" i="33"/>
  <c r="O4" i="43"/>
  <c r="B40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J44" i="33"/>
  <c r="BE4" i="43" s="1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K6" i="33"/>
  <c r="G40" i="33" s="1"/>
  <c r="B6" i="33"/>
  <c r="F40" i="32"/>
  <c r="L4" i="43" s="1"/>
  <c r="B40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J44" i="32"/>
  <c r="BA4" i="43" s="1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G40" i="32" s="1"/>
  <c r="B6" i="32"/>
  <c r="F40" i="31"/>
  <c r="I4" i="43" s="1"/>
  <c r="B40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J44" i="31"/>
  <c r="AW4" i="43" s="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J43" i="31" s="1"/>
  <c r="AU4" i="43" s="1"/>
  <c r="K10" i="31"/>
  <c r="K9" i="31"/>
  <c r="K8" i="31"/>
  <c r="F43" i="31" s="1"/>
  <c r="K7" i="31"/>
  <c r="K6" i="31"/>
  <c r="B6" i="31"/>
  <c r="K34" i="30"/>
  <c r="K35" i="30"/>
  <c r="K36" i="30"/>
  <c r="B6" i="30"/>
  <c r="B40" i="30"/>
  <c r="J43" i="40"/>
  <c r="BW4" i="43" s="1"/>
  <c r="G44" i="41"/>
  <c r="G44" i="40"/>
  <c r="G44" i="39"/>
  <c r="G44" i="36"/>
  <c r="G44" i="35"/>
  <c r="G44" i="34"/>
  <c r="G44" i="33"/>
  <c r="G44" i="32"/>
  <c r="G40" i="31"/>
  <c r="J4" i="43" s="1"/>
  <c r="G44" i="31"/>
  <c r="F40" i="30"/>
  <c r="F4" i="43" s="1"/>
  <c r="K33" i="30"/>
  <c r="K32" i="30"/>
  <c r="K31" i="30"/>
  <c r="K30" i="30"/>
  <c r="K29" i="30"/>
  <c r="K28" i="30"/>
  <c r="K27" i="30"/>
  <c r="K26" i="30"/>
  <c r="K25" i="30"/>
  <c r="K24" i="30"/>
  <c r="J44" i="30"/>
  <c r="AS4" i="43" s="1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J43" i="30" s="1"/>
  <c r="AQ4" i="43" s="1"/>
  <c r="K6" i="30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J44" i="3"/>
  <c r="AO4" i="43" s="1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6" i="3"/>
  <c r="G40" i="3" s="1"/>
  <c r="E40" i="31"/>
  <c r="F40" i="3"/>
  <c r="C4" i="43"/>
  <c r="B40" i="3"/>
  <c r="G44" i="3"/>
  <c r="D4" i="43" l="1"/>
  <c r="E40" i="3"/>
  <c r="E40" i="39"/>
  <c r="AB4" i="43"/>
  <c r="E40" i="34"/>
  <c r="S4" i="43"/>
  <c r="E40" i="33"/>
  <c r="P4" i="43"/>
  <c r="I43" i="31"/>
  <c r="AT4" i="43" s="1"/>
  <c r="G43" i="31"/>
  <c r="G43" i="34"/>
  <c r="I43" i="34"/>
  <c r="BF4" i="43" s="1"/>
  <c r="AE4" i="43"/>
  <c r="E40" i="40"/>
  <c r="I43" i="40"/>
  <c r="BV4" i="43" s="1"/>
  <c r="G43" i="40"/>
  <c r="I43" i="36"/>
  <c r="BN4" i="43" s="1"/>
  <c r="G43" i="36"/>
  <c r="E40" i="41"/>
  <c r="AK4" i="43"/>
  <c r="M4" i="43"/>
  <c r="E40" i="32"/>
  <c r="G43" i="41"/>
  <c r="I43" i="41"/>
  <c r="CD4" i="43" s="1"/>
  <c r="J43" i="33"/>
  <c r="BC4" i="43" s="1"/>
  <c r="G40" i="36"/>
  <c r="F43" i="3"/>
  <c r="F43" i="33"/>
  <c r="F43" i="35"/>
  <c r="F43" i="39"/>
  <c r="J43" i="3"/>
  <c r="AM4" i="43" s="1"/>
  <c r="F43" i="30"/>
  <c r="F43" i="32"/>
  <c r="J43" i="39"/>
  <c r="BS4" i="43" s="1"/>
  <c r="G40" i="30"/>
  <c r="J43" i="32"/>
  <c r="AY4" i="43" s="1"/>
  <c r="G40" i="35"/>
  <c r="F43" i="42"/>
  <c r="I43" i="42" s="1"/>
  <c r="BZ4" i="43" s="1"/>
  <c r="G40" i="42"/>
  <c r="G43" i="42"/>
  <c r="J44" i="42"/>
  <c r="CC4" i="43" s="1"/>
  <c r="G43" i="35" l="1"/>
  <c r="I43" i="35"/>
  <c r="BJ4" i="43" s="1"/>
  <c r="V4" i="43"/>
  <c r="E40" i="35"/>
  <c r="G43" i="30"/>
  <c r="I43" i="30"/>
  <c r="AP4" i="43" s="1"/>
  <c r="G43" i="33"/>
  <c r="I43" i="33"/>
  <c r="BB4" i="43" s="1"/>
  <c r="I43" i="3"/>
  <c r="AL4" i="43" s="1"/>
  <c r="G43" i="3"/>
  <c r="I43" i="39"/>
  <c r="BR4" i="43" s="1"/>
  <c r="G43" i="39"/>
  <c r="G4" i="43"/>
  <c r="E40" i="30"/>
  <c r="Y4" i="43"/>
  <c r="E40" i="36"/>
  <c r="I43" i="32"/>
  <c r="AX4" i="43" s="1"/>
  <c r="G43" i="32"/>
  <c r="E40" i="42"/>
  <c r="AH4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A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B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sharedStrings.xml><?xml version="1.0" encoding="utf-8"?>
<sst xmlns="http://schemas.openxmlformats.org/spreadsheetml/2006/main" count="487" uniqueCount="51">
  <si>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</si>
  <si>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</si>
  <si>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</si>
  <si>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測定者</t>
    <rPh sb="0" eb="2">
      <t>ソクテイ</t>
    </rPh>
    <rPh sb="2" eb="3">
      <t>シャ</t>
    </rPh>
    <phoneticPr fontId="1"/>
  </si>
  <si>
    <t>実測データ</t>
    <rPh sb="0" eb="2">
      <t>ジッソク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</si>
  <si>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</si>
  <si>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</si>
  <si>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汚濁負荷量
（kg/日)</t>
    <rPh sb="0" eb="2">
      <t>オダク</t>
    </rPh>
    <rPh sb="2" eb="5">
      <t>フカリョウ</t>
    </rPh>
    <rPh sb="10" eb="11">
      <t>ニチ</t>
    </rPh>
    <phoneticPr fontId="1"/>
  </si>
  <si>
    <t>備考</t>
    <rPh sb="0" eb="2">
      <t>ビコウ</t>
    </rPh>
    <phoneticPr fontId="1"/>
  </si>
  <si>
    <t>排水
日数</t>
    <rPh sb="0" eb="2">
      <t>ハイスイ</t>
    </rPh>
    <rPh sb="3" eb="5">
      <t>ニッスウ</t>
    </rPh>
    <phoneticPr fontId="1"/>
  </si>
  <si>
    <t>平均汚濁
負荷量③
(kg/日)</t>
    <rPh sb="0" eb="2">
      <t>ヘイキン</t>
    </rPh>
    <rPh sb="2" eb="4">
      <t>オダク</t>
    </rPh>
    <rPh sb="5" eb="8">
      <t>フカリョウ</t>
    </rPh>
    <rPh sb="14" eb="15">
      <t>ニチ</t>
    </rPh>
    <phoneticPr fontId="1"/>
  </si>
  <si>
    <t>実測負荷量の最大の日</t>
    <rPh sb="0" eb="2">
      <t>ジッソク</t>
    </rPh>
    <rPh sb="2" eb="5">
      <t>フカリョウ</t>
    </rPh>
    <rPh sb="6" eb="8">
      <t>サイダイ</t>
    </rPh>
    <rPh sb="9" eb="10">
      <t>ヒ</t>
    </rPh>
    <phoneticPr fontId="1"/>
  </si>
  <si>
    <t>実測排水量最大の日</t>
    <rPh sb="0" eb="2">
      <t>ジッソク</t>
    </rPh>
    <rPh sb="2" eb="5">
      <t>ハイスイリョウ</t>
    </rPh>
    <rPh sb="5" eb="7">
      <t>サイダイ</t>
    </rPh>
    <rPh sb="8" eb="9">
      <t>ヒ</t>
    </rPh>
    <phoneticPr fontId="1"/>
  </si>
  <si>
    <t>汚濁
負荷量
(kg/日)</t>
    <phoneticPr fontId="1"/>
  </si>
  <si>
    <t>対象事業場の名称</t>
    <rPh sb="0" eb="2">
      <t>タイショウ</t>
    </rPh>
    <rPh sb="2" eb="4">
      <t>ジギョウ</t>
    </rPh>
    <rPh sb="4" eb="5">
      <t>ジョウ</t>
    </rPh>
    <rPh sb="6" eb="8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</si>
  <si>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</si>
  <si>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</si>
  <si>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ＴＥＬ</t>
    <phoneticPr fontId="1"/>
  </si>
  <si>
    <t>ＦＡＸ</t>
    <phoneticPr fontId="1"/>
  </si>
  <si>
    <t>e-mail</t>
    <phoneticPr fontId="1"/>
  </si>
  <si>
    <t>汚濁負荷量測定調査票（COD）</t>
    <rPh sb="0" eb="2">
      <t>オダク</t>
    </rPh>
    <rPh sb="2" eb="5">
      <t>フカリョウ</t>
    </rPh>
    <rPh sb="5" eb="7">
      <t>ソクテイ</t>
    </rPh>
    <rPh sb="7" eb="10">
      <t>チョウサヒョウ</t>
    </rPh>
    <phoneticPr fontId="1"/>
  </si>
  <si>
    <t>排水口
番号</t>
    <rPh sb="0" eb="3">
      <t>ハイスイコウ</t>
    </rPh>
    <rPh sb="4" eb="6">
      <t>バンゴウ</t>
    </rPh>
    <phoneticPr fontId="1"/>
  </si>
  <si>
    <t>測定日</t>
    <rPh sb="0" eb="2">
      <t>ソクテイ</t>
    </rPh>
    <rPh sb="2" eb="3">
      <t>ヒ</t>
    </rPh>
    <phoneticPr fontId="1"/>
  </si>
  <si>
    <t>実測負荷量又は
実測排水量が
月間最大の日のデータ</t>
    <rPh sb="0" eb="2">
      <t>ジッソク</t>
    </rPh>
    <rPh sb="2" eb="5">
      <t>フカリョウ</t>
    </rPh>
    <rPh sb="5" eb="6">
      <t>マタ</t>
    </rPh>
    <rPh sb="8" eb="10">
      <t>ジッソク</t>
    </rPh>
    <rPh sb="10" eb="13">
      <t>ハイスイリョウ</t>
    </rPh>
    <rPh sb="15" eb="17">
      <t>ゲッカン</t>
    </rPh>
    <rPh sb="17" eb="19">
      <t>サイダイ</t>
    </rPh>
    <rPh sb="20" eb="21">
      <t>ヒ</t>
    </rPh>
    <phoneticPr fontId="1"/>
  </si>
  <si>
    <t>COD実測負荷量</t>
    <rPh sb="3" eb="5">
      <t>ジッソク</t>
    </rPh>
    <rPh sb="5" eb="7">
      <t>フカ</t>
    </rPh>
    <rPh sb="7" eb="8">
      <t>リョウ</t>
    </rPh>
    <phoneticPr fontId="8"/>
  </si>
  <si>
    <t>実測水量</t>
    <rPh sb="0" eb="2">
      <t>ジッソク</t>
    </rPh>
    <rPh sb="2" eb="3">
      <t>スイ</t>
    </rPh>
    <rPh sb="3" eb="4">
      <t>リョウ</t>
    </rPh>
    <phoneticPr fontId="8"/>
  </si>
  <si>
    <t>実測負荷量</t>
    <rPh sb="0" eb="2">
      <t>ジッソク</t>
    </rPh>
    <rPh sb="2" eb="4">
      <t>フカ</t>
    </rPh>
    <rPh sb="4" eb="5">
      <t>リョウ</t>
    </rPh>
    <phoneticPr fontId="8"/>
  </si>
  <si>
    <t>実測水量</t>
    <rPh sb="0" eb="2">
      <t>ジッソク</t>
    </rPh>
    <rPh sb="2" eb="4">
      <t>スイリョウ</t>
    </rPh>
    <phoneticPr fontId="8"/>
  </si>
  <si>
    <t>稼動日数</t>
    <phoneticPr fontId="8"/>
  </si>
  <si>
    <t>実測水量最大日</t>
    <rPh sb="0" eb="2">
      <t>ジッソク</t>
    </rPh>
    <rPh sb="2" eb="3">
      <t>ミズ</t>
    </rPh>
    <rPh sb="3" eb="4">
      <t>リョウ</t>
    </rPh>
    <rPh sb="4" eb="6">
      <t>サイダイ</t>
    </rPh>
    <rPh sb="6" eb="7">
      <t>ビ</t>
    </rPh>
    <phoneticPr fontId="8"/>
  </si>
  <si>
    <t>COD負荷量最大日</t>
    <rPh sb="3" eb="5">
      <t>フカ</t>
    </rPh>
    <rPh sb="5" eb="6">
      <t>リョウ</t>
    </rPh>
    <rPh sb="6" eb="8">
      <t>サイダイ</t>
    </rPh>
    <rPh sb="8" eb="9">
      <t>ビ</t>
    </rPh>
    <phoneticPr fontId="8"/>
  </si>
  <si>
    <t>月平均値</t>
    <phoneticPr fontId="8"/>
  </si>
  <si>
    <t>３月</t>
    <rPh sb="1" eb="2">
      <t>ガツ</t>
    </rPh>
    <phoneticPr fontId="8"/>
  </si>
  <si>
    <t>２月</t>
    <rPh sb="1" eb="2">
      <t>ガツ</t>
    </rPh>
    <phoneticPr fontId="8"/>
  </si>
  <si>
    <t>１月</t>
    <rPh sb="1" eb="2">
      <t>ガツ</t>
    </rPh>
    <phoneticPr fontId="8"/>
  </si>
  <si>
    <t>１２月</t>
    <rPh sb="2" eb="3">
      <t>ガツ</t>
    </rPh>
    <phoneticPr fontId="8"/>
  </si>
  <si>
    <t>１１月</t>
    <rPh sb="2" eb="3">
      <t>ガツ</t>
    </rPh>
    <phoneticPr fontId="8"/>
  </si>
  <si>
    <t>１０月</t>
    <rPh sb="2" eb="3">
      <t>ガツ</t>
    </rPh>
    <phoneticPr fontId="8"/>
  </si>
  <si>
    <t>９月</t>
    <rPh sb="1" eb="2">
      <t>ガツ</t>
    </rPh>
    <phoneticPr fontId="8"/>
  </si>
  <si>
    <t>８月</t>
    <rPh sb="1" eb="2">
      <t>ガツ</t>
    </rPh>
    <phoneticPr fontId="8"/>
  </si>
  <si>
    <t>７月</t>
    <rPh sb="1" eb="2">
      <t>ガツ</t>
    </rPh>
    <phoneticPr fontId="8"/>
  </si>
  <si>
    <t>６月</t>
    <rPh sb="1" eb="2">
      <t>ガツ</t>
    </rPh>
    <phoneticPr fontId="8"/>
  </si>
  <si>
    <t>５月</t>
    <rPh sb="1" eb="2">
      <t>ガツ</t>
    </rPh>
    <phoneticPr fontId="8"/>
  </si>
  <si>
    <t>４月</t>
    <rPh sb="1" eb="2">
      <t>ガツ</t>
    </rPh>
    <phoneticPr fontId="8"/>
  </si>
  <si>
    <t>事業場名称</t>
    <rPh sb="0" eb="3">
      <t>ジギョウジョウ</t>
    </rPh>
    <rPh sb="3" eb="5">
      <t>メイショウ</t>
    </rPh>
    <phoneticPr fontId="1"/>
  </si>
  <si>
    <t>注）①＝③／②×1000</t>
    <rPh sb="0" eb="1">
      <t>チュウ</t>
    </rPh>
    <phoneticPr fontId="1"/>
  </si>
  <si>
    <t>COD濃度
(mg/L)</t>
    <rPh sb="3" eb="5">
      <t>ノウド</t>
    </rPh>
    <phoneticPr fontId="1"/>
  </si>
  <si>
    <r>
      <t>排水量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3">
      <t>ハイスイリョウ</t>
    </rPh>
    <rPh sb="8" eb="9">
      <t>ニチ</t>
    </rPh>
    <phoneticPr fontId="1"/>
  </si>
  <si>
    <t>平均COD
濃度①
(mg/L）</t>
    <rPh sb="0" eb="2">
      <t>ヘイキン</t>
    </rPh>
    <rPh sb="6" eb="8">
      <t>ノウド</t>
    </rPh>
    <phoneticPr fontId="1"/>
  </si>
  <si>
    <r>
      <t>平均
排水量②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2">
      <t>ヘイキン</t>
    </rPh>
    <rPh sb="3" eb="6">
      <t>ハイスイリョウ</t>
    </rPh>
    <rPh sb="12" eb="13">
      <t>ニチ</t>
    </rPh>
    <phoneticPr fontId="1"/>
  </si>
  <si>
    <t>COD
濃度
(mg/L）</t>
    <rPh sb="4" eb="6">
      <t>ノウド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</si>
</sst>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77" fontId="2" fillId="0" borderId="1" xfId="0" applyNumberFormat="1" applyFont="1" applyBorder="1"/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NumberFormat="1" applyFont="1" applyBorder="1"/>
    <xf numFmtId="0" fontId="4" fillId="0" borderId="0" xfId="0" applyFont="1" applyFill="1" applyBorder="1" applyAlignment="1"/>
    <xf numFmtId="176" fontId="2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177" fontId="7" fillId="0" borderId="8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9" xfId="0" applyFont="1" applyFill="1" applyBorder="1" applyAlignment="1"/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37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B1:P50"/>
  <sheetViews>
    <sheetView tabSelected="1"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v>7</v>
      </c>
      <c r="C6" s="3">
        <v>4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40" customFormat="1" ht="14.25" customHeight="1">
      <c r="B36" s="41"/>
      <c r="C36" s="41"/>
      <c r="D36" s="41"/>
      <c r="E36" s="41"/>
      <c r="F36" s="41"/>
      <c r="G36" s="41"/>
      <c r="H36" s="41"/>
      <c r="I36" s="37"/>
      <c r="J36" s="38"/>
      <c r="K36" s="42"/>
      <c r="L36" s="41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B6</f>
        <v>7</v>
      </c>
      <c r="C40" s="4">
        <v>4</v>
      </c>
      <c r="D40" s="4"/>
      <c r="E40" s="19" t="e">
        <f>ROUND((G40)/(F40)*1000,1)</f>
        <v>#DIV/0!</v>
      </c>
      <c r="F40" s="9" t="e">
        <f>ROUND(AVERAGE(J6:J35),0)</f>
        <v>#DIV/0!</v>
      </c>
      <c r="G40" s="48" t="e">
        <f>ROUND(AVERAGE(K6:K35),1)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MATCH(MAX(K6:K35),K6:K35,0)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MATCH(MAX(J6:J35),J6:J35,0)</f>
        <v>#N/A</v>
      </c>
      <c r="G44" s="47" t="e">
        <f ca="1">OFFSET(I6,F44-1,0)</f>
        <v>#N/A</v>
      </c>
      <c r="H44" s="47"/>
      <c r="I44" s="11">
        <f>ROUND(MAX(J6:J35),0)</f>
        <v>0</v>
      </c>
      <c r="J44" s="10" t="e">
        <f ca="1">ROUND(OFFSET(K6,F44-1,0),1)</f>
        <v>#N/A</v>
      </c>
    </row>
    <row r="46" spans="2:12" ht="21.75" customHeight="1">
      <c r="F46" s="43" t="s">
        <v>14</v>
      </c>
      <c r="G46" s="43"/>
      <c r="H46" s="43"/>
      <c r="I46" s="50"/>
      <c r="J46" s="50"/>
      <c r="K46" s="50"/>
      <c r="L46" s="50"/>
    </row>
    <row r="47" spans="2:12" ht="21.75" customHeight="1">
      <c r="F47" s="43" t="s">
        <v>15</v>
      </c>
      <c r="G47" s="43"/>
      <c r="H47" s="43"/>
      <c r="I47" s="50"/>
      <c r="J47" s="50"/>
      <c r="K47" s="50"/>
      <c r="L47" s="50"/>
    </row>
    <row r="48" spans="2:12" ht="21.75" customHeight="1">
      <c r="F48" s="43" t="s">
        <v>16</v>
      </c>
      <c r="G48" s="43" t="s">
        <v>17</v>
      </c>
      <c r="H48" s="43"/>
      <c r="I48" s="50"/>
      <c r="J48" s="50"/>
      <c r="K48" s="50"/>
      <c r="L48" s="50"/>
    </row>
    <row r="49" spans="6:12" ht="21.75" customHeight="1">
      <c r="F49" s="43"/>
      <c r="G49" s="43" t="s">
        <v>18</v>
      </c>
      <c r="H49" s="43"/>
      <c r="I49" s="50"/>
      <c r="J49" s="50"/>
      <c r="K49" s="50"/>
      <c r="L49" s="50"/>
    </row>
    <row r="50" spans="6:12" ht="21.75" customHeight="1">
      <c r="F50" s="43"/>
      <c r="G50" s="43" t="s">
        <v>19</v>
      </c>
      <c r="H50" s="43"/>
      <c r="I50" s="50"/>
      <c r="J50" s="50"/>
      <c r="K50" s="50"/>
      <c r="L50" s="50"/>
    </row>
  </sheetData>
  <mergeCells count="25">
    <mergeCell ref="I49:L49"/>
    <mergeCell ref="G48:H48"/>
    <mergeCell ref="G49:H49"/>
    <mergeCell ref="E4:E5"/>
    <mergeCell ref="G40:H40"/>
    <mergeCell ref="B42:E42"/>
    <mergeCell ref="B43:E43"/>
    <mergeCell ref="B4:D4"/>
    <mergeCell ref="F48:F50"/>
    <mergeCell ref="G50:H50"/>
    <mergeCell ref="F46:H46"/>
    <mergeCell ref="F4:J4"/>
    <mergeCell ref="G39:H39"/>
    <mergeCell ref="I50:L50"/>
    <mergeCell ref="I46:L46"/>
    <mergeCell ref="I47:L47"/>
    <mergeCell ref="I48:L48"/>
    <mergeCell ref="L4:L5"/>
    <mergeCell ref="F47:H47"/>
    <mergeCell ref="B2:L2"/>
    <mergeCell ref="B44:E44"/>
    <mergeCell ref="G42:H42"/>
    <mergeCell ref="G43:H43"/>
    <mergeCell ref="G44:H44"/>
    <mergeCell ref="K4:K5"/>
  </mergeCells>
  <phoneticPr fontId="1"/>
  <conditionalFormatting sqref="E6:J35 L6:L35 D40">
    <cfRule type="cellIs" dxfId="36" priority="2" stopIfTrue="1" operator="equal">
      <formula>""</formula>
    </cfRule>
  </conditionalFormatting>
  <conditionalFormatting sqref="I46:L50">
    <cfRule type="cellIs" dxfId="35" priority="1" stopIfTrue="1" operator="equal">
      <formula>""</formula>
    </cfRule>
  </conditionalFormatting>
  <conditionalFormatting sqref="J6:J35">
    <cfRule type="cellIs" dxfId="34" priority="3" stopIfTrue="1" operator="equal">
      <formula>MAX($J$6:$J$35)</formula>
    </cfRule>
  </conditionalFormatting>
  <conditionalFormatting sqref="K6:K35">
    <cfRule type="cellIs" dxfId="33" priority="4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7" t="s">
        <v>47</v>
      </c>
      <c r="K5" s="46"/>
      <c r="L5" s="43"/>
    </row>
    <row r="6" spans="2:16" ht="14.25" customHeight="1">
      <c r="B6" s="3">
        <f>'4月'!B6+1</f>
        <v>8</v>
      </c>
      <c r="C6" s="3">
        <v>1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7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'4月'!B6+1</f>
        <v>8</v>
      </c>
      <c r="C40" s="4">
        <v>1</v>
      </c>
      <c r="D40" s="4"/>
      <c r="E40" s="19" t="e">
        <f>ROUND((G40)/(F40)*1000,1)</f>
        <v>#DIV/0!</v>
      </c>
      <c r="F40" s="9" t="e">
        <f>ROUND(AVERAGE(J6:J36),0)</f>
        <v>#DIV/0!</v>
      </c>
      <c r="G40" s="48" t="e">
        <f>ROUND(AVERAGE(K6:K36),1)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7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MATCH(MAX(K6:K36),K6:K36,0)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MATCH(MAX(J6:J36),J6:J36,0)</f>
        <v>#N/A</v>
      </c>
      <c r="G44" s="47" t="e">
        <f ca="1">OFFSET(I6,F44-1,0)</f>
        <v>#N/A</v>
      </c>
      <c r="H44" s="47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8" priority="1" stopIfTrue="1" operator="equal">
      <formula>""</formula>
    </cfRule>
  </conditionalFormatting>
  <conditionalFormatting sqref="J6:J36">
    <cfRule type="cellIs" dxfId="7" priority="2" stopIfTrue="1" operator="equal">
      <formula>MAX($J$6:$J$36)</formula>
    </cfRule>
  </conditionalFormatting>
  <conditionalFormatting sqref="K6:K36">
    <cfRule type="cellIs" dxfId="6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7" t="s">
        <v>47</v>
      </c>
      <c r="K5" s="46"/>
      <c r="L5" s="43"/>
    </row>
    <row r="6" spans="2:16" ht="14.25" customHeight="1">
      <c r="B6" s="3">
        <f>'4月'!B6+1</f>
        <v>8</v>
      </c>
      <c r="C6" s="3">
        <v>2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3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6"/>
      <c r="C33" s="17"/>
      <c r="D33" s="8">
        <v>28</v>
      </c>
      <c r="E33" s="3"/>
      <c r="F33" s="3"/>
      <c r="G33" s="3"/>
      <c r="H33" s="3"/>
      <c r="I33" s="24"/>
      <c r="J33" s="23"/>
      <c r="K33" s="21" t="str">
        <f t="shared" si="0"/>
        <v>欠測</v>
      </c>
      <c r="L33" s="3"/>
    </row>
    <row r="34" spans="2:12" ht="14.25" customHeight="1"/>
    <row r="35" spans="2:12" ht="14.25" customHeight="1"/>
    <row r="36" spans="2:12" ht="14.25" customHeight="1"/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7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'4月'!B6+1</f>
        <v>8</v>
      </c>
      <c r="C40" s="4">
        <v>2</v>
      </c>
      <c r="D40" s="4"/>
      <c r="E40" s="19" t="e">
        <f>ROUND((G40)/(F40)*1000,1)</f>
        <v>#DIV/0!</v>
      </c>
      <c r="F40" s="9" t="e">
        <f>ROUND(AVERAGE(J6:J33),0)</f>
        <v>#DIV/0!</v>
      </c>
      <c r="G40" s="48" t="e">
        <f>ROUND(AVERAGE(K6:K33),1)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7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MATCH(MAX(K6:K33),K6:K33,0)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ROUND(MAX(K6:K33),1)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MATCH(MAX(J6:J33),J6:J33,0)</f>
        <v>#N/A</v>
      </c>
      <c r="G44" s="47" t="e">
        <f ca="1">OFFSET(I6,F44-1,0)</f>
        <v>#N/A</v>
      </c>
      <c r="H44" s="47"/>
      <c r="I44" s="11">
        <f>ROUND(MAX(J6:J33),0)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3 L6:L33 D40">
    <cfRule type="cellIs" dxfId="5" priority="1" stopIfTrue="1" operator="equal">
      <formula>""</formula>
    </cfRule>
  </conditionalFormatting>
  <conditionalFormatting sqref="J6:J33">
    <cfRule type="cellIs" dxfId="4" priority="15" stopIfTrue="1" operator="equal">
      <formula>MAX($J$6:$J$33)</formula>
    </cfRule>
  </conditionalFormatting>
  <conditionalFormatting sqref="K6:K33">
    <cfRule type="cellIs" dxfId="3" priority="16" stopIfTrue="1" operator="equal">
      <formula>MAX($K$6:$K$33)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f>'4月'!B6+1</f>
        <v>8</v>
      </c>
      <c r="C6" s="3">
        <v>3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'4月'!B6+1</f>
        <v>8</v>
      </c>
      <c r="C40" s="4">
        <v>3</v>
      </c>
      <c r="D40" s="4"/>
      <c r="E40" s="19" t="e">
        <f>ROUND((G40)/(F40)*1000,1)</f>
        <v>#DIV/0!</v>
      </c>
      <c r="F40" s="9" t="e">
        <f>ROUND(AVERAGE(J6:J36),0)</f>
        <v>#DIV/0!</v>
      </c>
      <c r="G40" s="48" t="e">
        <f>ROUND(AVERAGE(K6:K36),1)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MATCH(MAX(K6:K36),K6:K36,0)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MATCH(MAX(J6:J36),J6:J36,0)</f>
        <v>#N/A</v>
      </c>
      <c r="G44" s="47" t="e">
        <f ca="1">OFFSET(I6,F44-1,0)</f>
        <v>#N/A</v>
      </c>
      <c r="H44" s="47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2" priority="1" stopIfTrue="1" operator="equal">
      <formula>""</formula>
    </cfRule>
  </conditionalFormatting>
  <conditionalFormatting sqref="J6:J36">
    <cfRule type="cellIs" dxfId="1" priority="2" stopIfTrue="1" operator="equal">
      <formula>MAX($J$6:$J$36)</formula>
    </cfRule>
  </conditionalFormatting>
  <conditionalFormatting sqref="K6:K36">
    <cfRule type="cellIs" dxfId="0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G4"/>
  <sheetViews>
    <sheetView zoomScale="80" zoomScaleNormal="80" workbookViewId="0">
      <selection activeCell="B4" sqref="B4"/>
    </sheetView>
  </sheetViews>
  <sheetFormatPr defaultRowHeight="13.2"/>
  <cols>
    <col min="28" max="28" width="9.109375" customWidth="1"/>
  </cols>
  <sheetData>
    <row r="1" spans="1:85">
      <c r="B1" s="51" t="s">
        <v>43</v>
      </c>
      <c r="C1" s="51"/>
      <c r="D1" s="51"/>
      <c r="E1" s="51" t="s">
        <v>42</v>
      </c>
      <c r="F1" s="51"/>
      <c r="G1" s="51"/>
      <c r="H1" s="51" t="s">
        <v>41</v>
      </c>
      <c r="I1" s="51"/>
      <c r="J1" s="51"/>
      <c r="K1" s="51" t="s">
        <v>40</v>
      </c>
      <c r="L1" s="51"/>
      <c r="M1" s="51"/>
      <c r="N1" s="51" t="s">
        <v>39</v>
      </c>
      <c r="O1" s="51"/>
      <c r="P1" s="51"/>
      <c r="Q1" s="51" t="s">
        <v>38</v>
      </c>
      <c r="R1" s="51"/>
      <c r="S1" s="51"/>
      <c r="T1" s="51" t="s">
        <v>37</v>
      </c>
      <c r="U1" s="51"/>
      <c r="V1" s="51"/>
      <c r="W1" s="51" t="s">
        <v>36</v>
      </c>
      <c r="X1" s="51"/>
      <c r="Y1" s="51"/>
      <c r="Z1" s="51" t="s">
        <v>35</v>
      </c>
      <c r="AA1" s="51"/>
      <c r="AB1" s="51"/>
      <c r="AC1" s="51" t="s">
        <v>34</v>
      </c>
      <c r="AD1" s="51"/>
      <c r="AE1" s="51"/>
      <c r="AF1" s="51" t="s">
        <v>33</v>
      </c>
      <c r="AG1" s="51"/>
      <c r="AH1" s="51"/>
      <c r="AI1" s="51" t="s">
        <v>32</v>
      </c>
      <c r="AJ1" s="51"/>
      <c r="AK1" s="51"/>
      <c r="AL1" s="57" t="s">
        <v>43</v>
      </c>
      <c r="AM1" s="51"/>
      <c r="AN1" s="51"/>
      <c r="AO1" s="51"/>
      <c r="AP1" s="51" t="s">
        <v>42</v>
      </c>
      <c r="AQ1" s="51"/>
      <c r="AR1" s="51"/>
      <c r="AS1" s="51"/>
      <c r="AT1" s="51" t="s">
        <v>41</v>
      </c>
      <c r="AU1" s="51"/>
      <c r="AV1" s="51"/>
      <c r="AW1" s="51"/>
      <c r="AX1" s="51" t="s">
        <v>40</v>
      </c>
      <c r="AY1" s="51"/>
      <c r="AZ1" s="51"/>
      <c r="BA1" s="51"/>
      <c r="BB1" s="51" t="s">
        <v>39</v>
      </c>
      <c r="BC1" s="51"/>
      <c r="BD1" s="51"/>
      <c r="BE1" s="51"/>
      <c r="BF1" s="51" t="s">
        <v>38</v>
      </c>
      <c r="BG1" s="51"/>
      <c r="BH1" s="51"/>
      <c r="BI1" s="51"/>
      <c r="BJ1" s="51" t="s">
        <v>37</v>
      </c>
      <c r="BK1" s="51"/>
      <c r="BL1" s="51"/>
      <c r="BM1" s="51"/>
      <c r="BN1" s="51" t="s">
        <v>36</v>
      </c>
      <c r="BO1" s="51"/>
      <c r="BP1" s="51"/>
      <c r="BQ1" s="51"/>
      <c r="BR1" s="51" t="s">
        <v>35</v>
      </c>
      <c r="BS1" s="51"/>
      <c r="BT1" s="51"/>
      <c r="BU1" s="51"/>
      <c r="BV1" s="51" t="s">
        <v>34</v>
      </c>
      <c r="BW1" s="51"/>
      <c r="BX1" s="51"/>
      <c r="BY1" s="51"/>
      <c r="BZ1" s="51" t="s">
        <v>33</v>
      </c>
      <c r="CA1" s="51"/>
      <c r="CB1" s="51"/>
      <c r="CC1" s="51"/>
      <c r="CD1" s="51" t="s">
        <v>32</v>
      </c>
      <c r="CE1" s="51"/>
      <c r="CF1" s="51"/>
      <c r="CG1" s="51"/>
    </row>
    <row r="2" spans="1:85">
      <c r="B2" s="33"/>
      <c r="C2" s="55" t="s">
        <v>31</v>
      </c>
      <c r="D2" s="56"/>
      <c r="E2" s="33"/>
      <c r="F2" s="55" t="s">
        <v>31</v>
      </c>
      <c r="G2" s="56"/>
      <c r="H2" s="33"/>
      <c r="I2" s="55" t="s">
        <v>31</v>
      </c>
      <c r="J2" s="56"/>
      <c r="K2" s="33"/>
      <c r="L2" s="55" t="s">
        <v>31</v>
      </c>
      <c r="M2" s="56"/>
      <c r="N2" s="33"/>
      <c r="O2" s="55" t="s">
        <v>31</v>
      </c>
      <c r="P2" s="56"/>
      <c r="Q2" s="33"/>
      <c r="R2" s="55" t="s">
        <v>31</v>
      </c>
      <c r="S2" s="56"/>
      <c r="T2" s="33"/>
      <c r="U2" s="55" t="s">
        <v>31</v>
      </c>
      <c r="V2" s="56"/>
      <c r="W2" s="33"/>
      <c r="X2" s="55" t="s">
        <v>31</v>
      </c>
      <c r="Y2" s="56"/>
      <c r="Z2" s="33"/>
      <c r="AA2" s="55" t="s">
        <v>31</v>
      </c>
      <c r="AB2" s="56"/>
      <c r="AC2" s="33"/>
      <c r="AD2" s="55" t="s">
        <v>31</v>
      </c>
      <c r="AE2" s="56"/>
      <c r="AF2" s="33"/>
      <c r="AG2" s="55" t="s">
        <v>31</v>
      </c>
      <c r="AH2" s="56"/>
      <c r="AI2" s="33"/>
      <c r="AJ2" s="55" t="s">
        <v>31</v>
      </c>
      <c r="AK2" s="56"/>
      <c r="AL2" s="54" t="s">
        <v>30</v>
      </c>
      <c r="AM2" s="51"/>
      <c r="AN2" s="52" t="s">
        <v>29</v>
      </c>
      <c r="AO2" s="53"/>
      <c r="AP2" s="51" t="s">
        <v>30</v>
      </c>
      <c r="AQ2" s="51"/>
      <c r="AR2" s="52" t="s">
        <v>29</v>
      </c>
      <c r="AS2" s="53"/>
      <c r="AT2" s="51" t="s">
        <v>30</v>
      </c>
      <c r="AU2" s="51"/>
      <c r="AV2" s="52" t="s">
        <v>29</v>
      </c>
      <c r="AW2" s="53"/>
      <c r="AX2" s="51" t="s">
        <v>30</v>
      </c>
      <c r="AY2" s="51"/>
      <c r="AZ2" s="52" t="s">
        <v>29</v>
      </c>
      <c r="BA2" s="53"/>
      <c r="BB2" s="51" t="s">
        <v>30</v>
      </c>
      <c r="BC2" s="51"/>
      <c r="BD2" s="52" t="s">
        <v>29</v>
      </c>
      <c r="BE2" s="53"/>
      <c r="BF2" s="51" t="s">
        <v>30</v>
      </c>
      <c r="BG2" s="51"/>
      <c r="BH2" s="52" t="s">
        <v>29</v>
      </c>
      <c r="BI2" s="53"/>
      <c r="BJ2" s="51" t="s">
        <v>30</v>
      </c>
      <c r="BK2" s="51"/>
      <c r="BL2" s="52" t="s">
        <v>29</v>
      </c>
      <c r="BM2" s="53"/>
      <c r="BN2" s="51" t="s">
        <v>30</v>
      </c>
      <c r="BO2" s="51"/>
      <c r="BP2" s="52" t="s">
        <v>29</v>
      </c>
      <c r="BQ2" s="53"/>
      <c r="BR2" s="51" t="s">
        <v>30</v>
      </c>
      <c r="BS2" s="51"/>
      <c r="BT2" s="52" t="s">
        <v>29</v>
      </c>
      <c r="BU2" s="53"/>
      <c r="BV2" s="51" t="s">
        <v>30</v>
      </c>
      <c r="BW2" s="51"/>
      <c r="BX2" s="52" t="s">
        <v>29</v>
      </c>
      <c r="BY2" s="53"/>
      <c r="BZ2" s="51" t="s">
        <v>30</v>
      </c>
      <c r="CA2" s="51"/>
      <c r="CB2" s="52" t="s">
        <v>29</v>
      </c>
      <c r="CC2" s="53"/>
      <c r="CD2" s="51" t="s">
        <v>30</v>
      </c>
      <c r="CE2" s="51"/>
      <c r="CF2" s="52" t="s">
        <v>29</v>
      </c>
      <c r="CG2" s="53"/>
    </row>
    <row r="3" spans="1:85">
      <c r="A3" s="34" t="s">
        <v>44</v>
      </c>
      <c r="B3" s="32" t="s">
        <v>28</v>
      </c>
      <c r="C3" s="30" t="s">
        <v>27</v>
      </c>
      <c r="D3" s="30" t="s">
        <v>24</v>
      </c>
      <c r="E3" s="32" t="s">
        <v>28</v>
      </c>
      <c r="F3" s="30" t="s">
        <v>27</v>
      </c>
      <c r="G3" s="30" t="s">
        <v>24</v>
      </c>
      <c r="H3" s="32" t="s">
        <v>28</v>
      </c>
      <c r="I3" s="30" t="s">
        <v>27</v>
      </c>
      <c r="J3" s="30" t="s">
        <v>24</v>
      </c>
      <c r="K3" s="32" t="s">
        <v>28</v>
      </c>
      <c r="L3" s="30" t="s">
        <v>27</v>
      </c>
      <c r="M3" s="30" t="s">
        <v>24</v>
      </c>
      <c r="N3" s="32" t="s">
        <v>28</v>
      </c>
      <c r="O3" s="30" t="s">
        <v>27</v>
      </c>
      <c r="P3" s="30" t="s">
        <v>24</v>
      </c>
      <c r="Q3" s="32" t="s">
        <v>28</v>
      </c>
      <c r="R3" s="30" t="s">
        <v>27</v>
      </c>
      <c r="S3" s="30" t="s">
        <v>24</v>
      </c>
      <c r="T3" s="32" t="s">
        <v>28</v>
      </c>
      <c r="U3" s="30" t="s">
        <v>27</v>
      </c>
      <c r="V3" s="30" t="s">
        <v>24</v>
      </c>
      <c r="W3" s="32" t="s">
        <v>28</v>
      </c>
      <c r="X3" s="30" t="s">
        <v>27</v>
      </c>
      <c r="Y3" s="30" t="s">
        <v>24</v>
      </c>
      <c r="Z3" s="32" t="s">
        <v>28</v>
      </c>
      <c r="AA3" s="30" t="s">
        <v>27</v>
      </c>
      <c r="AB3" s="30" t="s">
        <v>24</v>
      </c>
      <c r="AC3" s="32" t="s">
        <v>28</v>
      </c>
      <c r="AD3" s="30" t="s">
        <v>27</v>
      </c>
      <c r="AE3" s="30" t="s">
        <v>24</v>
      </c>
      <c r="AF3" s="32" t="s">
        <v>28</v>
      </c>
      <c r="AG3" s="30" t="s">
        <v>27</v>
      </c>
      <c r="AH3" s="30" t="s">
        <v>24</v>
      </c>
      <c r="AI3" s="32" t="s">
        <v>28</v>
      </c>
      <c r="AJ3" s="30" t="s">
        <v>27</v>
      </c>
      <c r="AK3" s="30" t="s">
        <v>24</v>
      </c>
      <c r="AL3" s="31" t="s">
        <v>27</v>
      </c>
      <c r="AM3" s="28" t="s">
        <v>26</v>
      </c>
      <c r="AN3" s="28" t="s">
        <v>25</v>
      </c>
      <c r="AO3" s="28" t="s">
        <v>24</v>
      </c>
      <c r="AP3" s="30" t="s">
        <v>27</v>
      </c>
      <c r="AQ3" s="28" t="s">
        <v>26</v>
      </c>
      <c r="AR3" s="28" t="s">
        <v>25</v>
      </c>
      <c r="AS3" s="28" t="s">
        <v>24</v>
      </c>
      <c r="AT3" s="30" t="s">
        <v>27</v>
      </c>
      <c r="AU3" s="28" t="s">
        <v>26</v>
      </c>
      <c r="AV3" s="28" t="s">
        <v>25</v>
      </c>
      <c r="AW3" s="28" t="s">
        <v>24</v>
      </c>
      <c r="AX3" s="30" t="s">
        <v>27</v>
      </c>
      <c r="AY3" s="28" t="s">
        <v>26</v>
      </c>
      <c r="AZ3" s="28" t="s">
        <v>25</v>
      </c>
      <c r="BA3" s="28" t="s">
        <v>24</v>
      </c>
      <c r="BB3" s="30" t="s">
        <v>27</v>
      </c>
      <c r="BC3" s="28" t="s">
        <v>26</v>
      </c>
      <c r="BD3" s="28" t="s">
        <v>25</v>
      </c>
      <c r="BE3" s="28" t="s">
        <v>24</v>
      </c>
      <c r="BF3" s="30" t="s">
        <v>27</v>
      </c>
      <c r="BG3" s="28" t="s">
        <v>26</v>
      </c>
      <c r="BH3" s="28" t="s">
        <v>25</v>
      </c>
      <c r="BI3" s="28" t="s">
        <v>24</v>
      </c>
      <c r="BJ3" s="30" t="s">
        <v>27</v>
      </c>
      <c r="BK3" s="28" t="s">
        <v>26</v>
      </c>
      <c r="BL3" s="28" t="s">
        <v>25</v>
      </c>
      <c r="BM3" s="28" t="s">
        <v>24</v>
      </c>
      <c r="BN3" s="30" t="s">
        <v>27</v>
      </c>
      <c r="BO3" s="28" t="s">
        <v>26</v>
      </c>
      <c r="BP3" s="28" t="s">
        <v>25</v>
      </c>
      <c r="BQ3" s="28" t="s">
        <v>24</v>
      </c>
      <c r="BR3" s="30" t="s">
        <v>27</v>
      </c>
      <c r="BS3" s="28" t="s">
        <v>26</v>
      </c>
      <c r="BT3" s="28" t="s">
        <v>25</v>
      </c>
      <c r="BU3" s="28" t="s">
        <v>24</v>
      </c>
      <c r="BV3" s="30" t="s">
        <v>27</v>
      </c>
      <c r="BW3" s="28" t="s">
        <v>26</v>
      </c>
      <c r="BX3" s="28" t="s">
        <v>25</v>
      </c>
      <c r="BY3" s="28" t="s">
        <v>24</v>
      </c>
      <c r="BZ3" s="30" t="s">
        <v>27</v>
      </c>
      <c r="CA3" s="28" t="s">
        <v>26</v>
      </c>
      <c r="CB3" s="28" t="s">
        <v>25</v>
      </c>
      <c r="CC3" s="28" t="s">
        <v>24</v>
      </c>
      <c r="CD3" s="30" t="s">
        <v>27</v>
      </c>
      <c r="CE3" s="28" t="s">
        <v>26</v>
      </c>
      <c r="CF3" s="28" t="s">
        <v>25</v>
      </c>
      <c r="CG3" s="28" t="s">
        <v>24</v>
      </c>
    </row>
    <row r="4" spans="1:85">
      <c r="A4">
        <f>'4月'!I46</f>
        <v>0</v>
      </c>
      <c r="B4" s="28">
        <f>'4月'!$D$40</f>
        <v>0</v>
      </c>
      <c r="C4" s="28" t="e">
        <f>'4月'!$F$40</f>
        <v>#DIV/0!</v>
      </c>
      <c r="D4" s="28" t="e">
        <f>'4月'!$G$40</f>
        <v>#DIV/0!</v>
      </c>
      <c r="E4" s="28">
        <f>'5月'!$D$40</f>
        <v>0</v>
      </c>
      <c r="F4" s="28" t="e">
        <f>'5月'!$F$40</f>
        <v>#DIV/0!</v>
      </c>
      <c r="G4" s="28" t="e">
        <f>'5月'!$G$40</f>
        <v>#DIV/0!</v>
      </c>
      <c r="H4" s="28">
        <f>'6月'!$D$40</f>
        <v>0</v>
      </c>
      <c r="I4" s="28" t="e">
        <f>'6月'!$F$40</f>
        <v>#DIV/0!</v>
      </c>
      <c r="J4" s="28" t="e">
        <f>'6月'!$G$40</f>
        <v>#DIV/0!</v>
      </c>
      <c r="K4" s="28">
        <f>'7月'!$D$40</f>
        <v>0</v>
      </c>
      <c r="L4" s="28" t="e">
        <f>'7月'!$F$40</f>
        <v>#DIV/0!</v>
      </c>
      <c r="M4" s="28" t="e">
        <f>'7月'!$G$40</f>
        <v>#DIV/0!</v>
      </c>
      <c r="N4" s="28">
        <f>'8月'!$D$40</f>
        <v>0</v>
      </c>
      <c r="O4" s="28" t="e">
        <f>'8月'!$F$40</f>
        <v>#DIV/0!</v>
      </c>
      <c r="P4" s="28" t="e">
        <f>'8月'!$G$40</f>
        <v>#DIV/0!</v>
      </c>
      <c r="Q4" s="28">
        <f>'9月'!$D$40</f>
        <v>0</v>
      </c>
      <c r="R4" s="28" t="e">
        <f>'9月'!$F$40</f>
        <v>#DIV/0!</v>
      </c>
      <c r="S4" s="28" t="e">
        <f>'9月'!$G$40</f>
        <v>#DIV/0!</v>
      </c>
      <c r="T4" s="28">
        <f>'10月'!$D$40</f>
        <v>0</v>
      </c>
      <c r="U4" s="28" t="e">
        <f>'10月'!$F$40</f>
        <v>#DIV/0!</v>
      </c>
      <c r="V4" s="28" t="e">
        <f>'10月'!$G$40</f>
        <v>#DIV/0!</v>
      </c>
      <c r="W4" s="28">
        <f>'11月'!$D$40</f>
        <v>0</v>
      </c>
      <c r="X4" s="28" t="e">
        <f>'11月'!$F$40</f>
        <v>#DIV/0!</v>
      </c>
      <c r="Y4" s="28" t="e">
        <f>'11月'!$G$40</f>
        <v>#DIV/0!</v>
      </c>
      <c r="Z4" s="28">
        <f>'12月'!$D$40</f>
        <v>0</v>
      </c>
      <c r="AA4" s="28" t="e">
        <f>'12月'!$F$40</f>
        <v>#DIV/0!</v>
      </c>
      <c r="AB4" s="28" t="e">
        <f>'12月'!$G$40</f>
        <v>#DIV/0!</v>
      </c>
      <c r="AC4" s="28">
        <f>'1月'!$D$40</f>
        <v>0</v>
      </c>
      <c r="AD4" s="28" t="e">
        <f>'1月'!$F$40</f>
        <v>#DIV/0!</v>
      </c>
      <c r="AE4" s="28" t="e">
        <f>'1月'!$G$40</f>
        <v>#DIV/0!</v>
      </c>
      <c r="AF4" s="28">
        <f>'2月'!$D$40</f>
        <v>0</v>
      </c>
      <c r="AG4" s="28" t="e">
        <f>'2月'!$F$40</f>
        <v>#DIV/0!</v>
      </c>
      <c r="AH4" s="28" t="e">
        <f>'2月'!$G$40</f>
        <v>#DIV/0!</v>
      </c>
      <c r="AI4" s="28">
        <f>'3月'!$D$40</f>
        <v>0</v>
      </c>
      <c r="AJ4" s="28" t="e">
        <f>'3月'!$F$40</f>
        <v>#DIV/0!</v>
      </c>
      <c r="AK4" s="28" t="e">
        <f>'3月'!$G$40</f>
        <v>#DIV/0!</v>
      </c>
      <c r="AL4" s="29" t="e">
        <f ca="1">'4月'!$I$43</f>
        <v>#N/A</v>
      </c>
      <c r="AM4" s="28">
        <f>'4月'!$J$43</f>
        <v>0</v>
      </c>
      <c r="AN4" s="28">
        <f>'4月'!$I$44</f>
        <v>0</v>
      </c>
      <c r="AO4" s="28" t="e">
        <f ca="1">'4月'!$J$44</f>
        <v>#N/A</v>
      </c>
      <c r="AP4" s="28" t="e">
        <f ca="1">'5月'!$I$43</f>
        <v>#N/A</v>
      </c>
      <c r="AQ4" s="28">
        <f>'5月'!$J$43</f>
        <v>0</v>
      </c>
      <c r="AR4" s="28">
        <f>'5月'!$I$44</f>
        <v>0</v>
      </c>
      <c r="AS4" s="28" t="e">
        <f ca="1">'5月'!$J$44</f>
        <v>#N/A</v>
      </c>
      <c r="AT4" s="29" t="e">
        <f ca="1">'6月'!$I$43</f>
        <v>#N/A</v>
      </c>
      <c r="AU4" s="28">
        <f>'6月'!$J$43</f>
        <v>0</v>
      </c>
      <c r="AV4" s="28">
        <f>'6月'!$I$44</f>
        <v>0</v>
      </c>
      <c r="AW4" s="28" t="e">
        <f ca="1">'6月'!$J$44</f>
        <v>#N/A</v>
      </c>
      <c r="AX4" s="28" t="e">
        <f ca="1">'7月'!$I$43</f>
        <v>#N/A</v>
      </c>
      <c r="AY4" s="28">
        <f>'7月'!$J$43</f>
        <v>0</v>
      </c>
      <c r="AZ4" s="28">
        <f>'7月'!$I$44</f>
        <v>0</v>
      </c>
      <c r="BA4" s="28" t="e">
        <f ca="1">'7月'!$J$44</f>
        <v>#N/A</v>
      </c>
      <c r="BB4" s="28" t="e">
        <f ca="1">'8月'!$I$43</f>
        <v>#N/A</v>
      </c>
      <c r="BC4" s="28">
        <f>'8月'!$J$43</f>
        <v>0</v>
      </c>
      <c r="BD4" s="28">
        <f>'8月'!$I$44</f>
        <v>0</v>
      </c>
      <c r="BE4" s="28" t="e">
        <f ca="1">'8月'!$J$44</f>
        <v>#N/A</v>
      </c>
      <c r="BF4" s="29" t="e">
        <f ca="1">'9月'!$I$43</f>
        <v>#N/A</v>
      </c>
      <c r="BG4" s="28">
        <f>'9月'!$J$43</f>
        <v>0</v>
      </c>
      <c r="BH4" s="28">
        <f>'9月'!$I$44</f>
        <v>0</v>
      </c>
      <c r="BI4" s="28" t="e">
        <f ca="1">'9月'!$J$44</f>
        <v>#N/A</v>
      </c>
      <c r="BJ4" s="28" t="e">
        <f ca="1">'10月'!$I$43</f>
        <v>#N/A</v>
      </c>
      <c r="BK4" s="28">
        <f>'10月'!$J$43</f>
        <v>0</v>
      </c>
      <c r="BL4" s="28">
        <f>'10月'!$I$44</f>
        <v>0</v>
      </c>
      <c r="BM4" s="28" t="e">
        <f ca="1">'10月'!$J$44</f>
        <v>#N/A</v>
      </c>
      <c r="BN4" s="28" t="e">
        <f ca="1">'11月'!$I$43</f>
        <v>#N/A</v>
      </c>
      <c r="BO4" s="28">
        <f>'11月'!$J$43</f>
        <v>0</v>
      </c>
      <c r="BP4" s="28">
        <f>'11月'!$I$44</f>
        <v>0</v>
      </c>
      <c r="BQ4" s="28" t="e">
        <f ca="1">'11月'!$J$44</f>
        <v>#N/A</v>
      </c>
      <c r="BR4" s="28" t="e">
        <f ca="1">'12月'!$I$43</f>
        <v>#N/A</v>
      </c>
      <c r="BS4" s="28">
        <f>'12月'!$J$43</f>
        <v>0</v>
      </c>
      <c r="BT4" s="28">
        <f>'12月'!$I$44</f>
        <v>0</v>
      </c>
      <c r="BU4" s="28" t="e">
        <f ca="1">'12月'!$J$44</f>
        <v>#N/A</v>
      </c>
      <c r="BV4" s="28" t="e">
        <f ca="1">'1月'!$I$43</f>
        <v>#N/A</v>
      </c>
      <c r="BW4" s="28">
        <f>'1月'!$J$43</f>
        <v>0</v>
      </c>
      <c r="BX4" s="28">
        <f>'1月'!$I$44</f>
        <v>0</v>
      </c>
      <c r="BY4" s="28" t="e">
        <f ca="1">'1月'!$J$44</f>
        <v>#N/A</v>
      </c>
      <c r="BZ4" s="28" t="e">
        <f ca="1">'2月'!$I$43</f>
        <v>#N/A</v>
      </c>
      <c r="CA4" s="28">
        <f>'2月'!$J$43</f>
        <v>0</v>
      </c>
      <c r="CB4" s="28">
        <f>'2月'!$I$44</f>
        <v>0</v>
      </c>
      <c r="CC4" s="28" t="e">
        <f ca="1">'2月'!$J$44</f>
        <v>#N/A</v>
      </c>
      <c r="CD4" s="28" t="e">
        <f ca="1">'3月'!$I$43</f>
        <v>#N/A</v>
      </c>
      <c r="CE4" s="28">
        <f>'3月'!$J$43</f>
        <v>0</v>
      </c>
      <c r="CF4" s="28">
        <f>'3月'!$I$44</f>
        <v>0</v>
      </c>
      <c r="CG4" s="28" t="e">
        <f ca="1">'3月'!$J$44</f>
        <v>#N/A</v>
      </c>
    </row>
  </sheetData>
  <mergeCells count="60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O1"/>
    <mergeCell ref="AP1:AS1"/>
    <mergeCell ref="AT1:AW1"/>
    <mergeCell ref="AX1:BA1"/>
    <mergeCell ref="BB1:BE1"/>
    <mergeCell ref="BF1:BI1"/>
    <mergeCell ref="BJ1:BM1"/>
    <mergeCell ref="BN1:BQ1"/>
    <mergeCell ref="BR1:BU1"/>
    <mergeCell ref="BV1:BY1"/>
    <mergeCell ref="BZ1:CC1"/>
    <mergeCell ref="CD1:CG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D2:AE2"/>
    <mergeCell ref="AG2:AH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Z2:CA2"/>
    <mergeCell ref="CB2:CC2"/>
    <mergeCell ref="CD2:CE2"/>
    <mergeCell ref="CF2:CG2"/>
    <mergeCell ref="BP2:BQ2"/>
    <mergeCell ref="BR2:BS2"/>
    <mergeCell ref="BT2:BU2"/>
    <mergeCell ref="BV2:BW2"/>
    <mergeCell ref="BX2:BY2"/>
  </mergeCells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f>'4月'!B6</f>
        <v>7</v>
      </c>
      <c r="C6" s="3">
        <v>5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</f>
        <v>7</v>
      </c>
      <c r="C40" s="4">
        <v>5</v>
      </c>
      <c r="D40" s="4"/>
      <c r="E40" s="19" t="e">
        <f>ROUND((G40)/(F40)*1000,1)</f>
        <v>#DIV/0!</v>
      </c>
      <c r="F40" s="9" t="e">
        <f>ROUND(AVERAGE(J6:J36),0)</f>
        <v>#DIV/0!</v>
      </c>
      <c r="G40" s="48" t="e">
        <f>ROUND(AVERAGE(K6:K36),1)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MATCH(MAX(K6:K36),K6:K36,0)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MATCH(MAX(J6:J36),J6:J36,0)</f>
        <v>#N/A</v>
      </c>
      <c r="G44" s="47" t="e">
        <f ca="1">OFFSET(I6,F44-1,0)</f>
        <v>#N/A</v>
      </c>
      <c r="H44" s="47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32" priority="2" stopIfTrue="1" operator="equal">
      <formula>""</formula>
    </cfRule>
  </conditionalFormatting>
  <conditionalFormatting sqref="J6:J36">
    <cfRule type="cellIs" dxfId="31" priority="3" stopIfTrue="1" operator="equal">
      <formula>MAX($J$6:$J$36)</formula>
    </cfRule>
  </conditionalFormatting>
  <conditionalFormatting sqref="K6:K36">
    <cfRule type="cellIs" dxfId="30" priority="4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f>'4月'!B6</f>
        <v>7</v>
      </c>
      <c r="C6" s="3">
        <v>6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40" customFormat="1" ht="14.25" customHeight="1">
      <c r="B36" s="41"/>
      <c r="C36" s="41"/>
      <c r="D36" s="41"/>
      <c r="E36" s="41"/>
      <c r="F36" s="41"/>
      <c r="G36" s="41"/>
      <c r="H36" s="41"/>
      <c r="I36" s="37"/>
      <c r="J36" s="38"/>
      <c r="K36" s="42"/>
      <c r="L36" s="41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</f>
        <v>7</v>
      </c>
      <c r="C40" s="4">
        <v>6</v>
      </c>
      <c r="D40" s="4"/>
      <c r="E40" s="19" t="e">
        <f>ROUND((G40)/(F40)*1000,1)</f>
        <v>#DIV/0!</v>
      </c>
      <c r="F40" s="9" t="e">
        <f>ROUND(AVERAGE(J6:J35),0)</f>
        <v>#DIV/0!</v>
      </c>
      <c r="G40" s="48" t="e">
        <f>ROUND(AVERAGE(K6:K35),1)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MATCH(MAX(K6:K35),K6:K35,0)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MATCH(MAX(J6:J35),J6:J35,0)</f>
        <v>#N/A</v>
      </c>
      <c r="G44" s="47" t="e">
        <f ca="1">OFFSET(I6,F44-1,0)</f>
        <v>#N/A</v>
      </c>
      <c r="H44" s="47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5 L6:L35 D40">
    <cfRule type="cellIs" dxfId="29" priority="1" stopIfTrue="1" operator="equal">
      <formula>""</formula>
    </cfRule>
  </conditionalFormatting>
  <conditionalFormatting sqref="J6:J35">
    <cfRule type="cellIs" dxfId="28" priority="5" stopIfTrue="1" operator="equal">
      <formula>MAX($J$6:$J$35)</formula>
    </cfRule>
  </conditionalFormatting>
  <conditionalFormatting sqref="K6:K35">
    <cfRule type="cellIs" dxfId="27" priority="7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f>'4月'!B6</f>
        <v>7</v>
      </c>
      <c r="C6" s="3">
        <v>7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</f>
        <v>7</v>
      </c>
      <c r="C40" s="4">
        <v>7</v>
      </c>
      <c r="D40" s="4"/>
      <c r="E40" s="19" t="e">
        <f>ROUND((G40)/(F40)*1000,1)</f>
        <v>#DIV/0!</v>
      </c>
      <c r="F40" s="9" t="e">
        <f>ROUND(AVERAGE(J6:J36),0)</f>
        <v>#DIV/0!</v>
      </c>
      <c r="G40" s="48" t="e">
        <f>ROUND(AVERAGE(K6:K36),1)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MATCH(MAX(K6:K36),K6:K36,0)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MATCH(MAX(J6:J36),J6:J36,0)</f>
        <v>#N/A</v>
      </c>
      <c r="G44" s="47" t="e">
        <f ca="1">OFFSET(I6,F44-1,0)</f>
        <v>#N/A</v>
      </c>
      <c r="H44" s="47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26" priority="1" stopIfTrue="1" operator="equal">
      <formula>""</formula>
    </cfRule>
  </conditionalFormatting>
  <conditionalFormatting sqref="J6:J36">
    <cfRule type="cellIs" dxfId="25" priority="2" stopIfTrue="1" operator="equal">
      <formula>MAX($J$6:$J$36)</formula>
    </cfRule>
  </conditionalFormatting>
  <conditionalFormatting sqref="K6:K36">
    <cfRule type="cellIs" dxfId="24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f>'4月'!B6</f>
        <v>7</v>
      </c>
      <c r="C6" s="3">
        <v>8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</f>
        <v>7</v>
      </c>
      <c r="C40" s="4">
        <v>8</v>
      </c>
      <c r="D40" s="4"/>
      <c r="E40" s="19" t="e">
        <f>ROUND((G40)/(F40)*1000,1)</f>
        <v>#DIV/0!</v>
      </c>
      <c r="F40" s="9" t="e">
        <f>ROUND(AVERAGE(J6:J36),0)</f>
        <v>#DIV/0!</v>
      </c>
      <c r="G40" s="48" t="e">
        <f>ROUND(AVERAGE(K6:K36),1)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MATCH(MAX(K6:K36),K6:K36,0)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MATCH(MAX(J6:J36),J6:J36,0)</f>
        <v>#N/A</v>
      </c>
      <c r="G44" s="47" t="e">
        <f ca="1">OFFSET(I6,F44-1,0)</f>
        <v>#N/A</v>
      </c>
      <c r="H44" s="47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23" priority="1" stopIfTrue="1" operator="equal">
      <formula>""</formula>
    </cfRule>
  </conditionalFormatting>
  <conditionalFormatting sqref="J6:J36">
    <cfRule type="cellIs" dxfId="22" priority="2" stopIfTrue="1" operator="equal">
      <formula>MAX($J$6:$J$36)</formula>
    </cfRule>
  </conditionalFormatting>
  <conditionalFormatting sqref="K6:K36">
    <cfRule type="cellIs" dxfId="21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f>'4月'!B6</f>
        <v>7</v>
      </c>
      <c r="C6" s="3">
        <v>9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ht="14.25" customHeight="1">
      <c r="B36" s="36"/>
      <c r="C36" s="36"/>
      <c r="D36" s="41"/>
      <c r="E36" s="36"/>
      <c r="F36" s="36"/>
      <c r="G36" s="36"/>
      <c r="H36" s="36"/>
      <c r="I36" s="37"/>
      <c r="J36" s="38"/>
      <c r="K36" s="39"/>
      <c r="L36" s="36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</f>
        <v>7</v>
      </c>
      <c r="C40" s="4">
        <v>9</v>
      </c>
      <c r="D40" s="4"/>
      <c r="E40" s="19" t="e">
        <f>ROUND((G40)/(F40)*1000,1)</f>
        <v>#DIV/0!</v>
      </c>
      <c r="F40" s="9" t="e">
        <f>ROUND(AVERAGE(J6:J35),0)</f>
        <v>#DIV/0!</v>
      </c>
      <c r="G40" s="48" t="e">
        <f>ROUND(AVERAGE(K6:K35),1)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MATCH(MAX(K6:K35),K6:K35,0)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MATCH(MAX(J6:J35),J6:J35,0)</f>
        <v>#N/A</v>
      </c>
      <c r="G44" s="47" t="e">
        <f ca="1">OFFSET(I6,F44-1,0)</f>
        <v>#N/A</v>
      </c>
      <c r="H44" s="47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5 L6:L35 D40">
    <cfRule type="cellIs" dxfId="20" priority="1" stopIfTrue="1" operator="equal">
      <formula>""</formula>
    </cfRule>
  </conditionalFormatting>
  <conditionalFormatting sqref="J6:J35">
    <cfRule type="cellIs" dxfId="19" priority="2" stopIfTrue="1" operator="equal">
      <formula>MAX($J$6:$J$35)</formula>
    </cfRule>
  </conditionalFormatting>
  <conditionalFormatting sqref="K6:K35">
    <cfRule type="cellIs" dxfId="18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f>'4月'!B6</f>
        <v>7</v>
      </c>
      <c r="C6" s="3">
        <v>10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</f>
        <v>7</v>
      </c>
      <c r="C40" s="4">
        <v>10</v>
      </c>
      <c r="D40" s="4"/>
      <c r="E40" s="19" t="e">
        <f>ROUND((G40)/(F40)*1000,1)</f>
        <v>#DIV/0!</v>
      </c>
      <c r="F40" s="9" t="e">
        <f>ROUND(AVERAGE(J6:J36),0)</f>
        <v>#DIV/0!</v>
      </c>
      <c r="G40" s="48" t="e">
        <f>ROUND(AVERAGE(K6:K36),1)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MATCH(MAX(K6:K36),K6:K36,0)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MATCH(MAX(J6:J36),J6:J36,0)</f>
        <v>#N/A</v>
      </c>
      <c r="G44" s="47" t="e">
        <f ca="1">OFFSET(I6,F44-1,0)</f>
        <v>#N/A</v>
      </c>
      <c r="H44" s="47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17" priority="1" stopIfTrue="1" operator="equal">
      <formula>""</formula>
    </cfRule>
  </conditionalFormatting>
  <conditionalFormatting sqref="J6:J36">
    <cfRule type="cellIs" dxfId="16" priority="2" stopIfTrue="1" operator="equal">
      <formula>MAX($J$6:$J$36)</formula>
    </cfRule>
  </conditionalFormatting>
  <conditionalFormatting sqref="K6:K36">
    <cfRule type="cellIs" dxfId="15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f>'4月'!B6</f>
        <v>7</v>
      </c>
      <c r="C6" s="3">
        <v>11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40" customFormat="1" ht="14.25" customHeight="1">
      <c r="B36" s="41"/>
      <c r="C36" s="41"/>
      <c r="D36" s="41"/>
      <c r="E36" s="41"/>
      <c r="F36" s="41"/>
      <c r="G36" s="41"/>
      <c r="H36" s="41"/>
      <c r="I36" s="37"/>
      <c r="J36" s="38"/>
      <c r="K36" s="42"/>
      <c r="L36" s="41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</f>
        <v>7</v>
      </c>
      <c r="C40" s="4">
        <v>11</v>
      </c>
      <c r="D40" s="4"/>
      <c r="E40" s="19" t="e">
        <f>ROUND((G40)/(F40)*1000,1)</f>
        <v>#DIV/0!</v>
      </c>
      <c r="F40" s="9" t="e">
        <f>ROUND(AVERAGE(J6:J35),0)</f>
        <v>#DIV/0!</v>
      </c>
      <c r="G40" s="48" t="e">
        <f>ROUND(AVERAGE(K6:K35),1)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MATCH(MAX(K6:K35),K6:K35,0)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MATCH(MAX(J6:J35),J6:J35,0)</f>
        <v>#N/A</v>
      </c>
      <c r="G44" s="47" t="e">
        <f ca="1">OFFSET(I6,F44-1,0)</f>
        <v>#N/A</v>
      </c>
      <c r="H44" s="47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5 L6:L35 D40">
    <cfRule type="cellIs" dxfId="14" priority="1" stopIfTrue="1" operator="equal">
      <formula>""</formula>
    </cfRule>
  </conditionalFormatting>
  <conditionalFormatting sqref="J6:J35">
    <cfRule type="cellIs" dxfId="13" priority="2" stopIfTrue="1" operator="equal">
      <formula>MAX($J$6:$J$35)</formula>
    </cfRule>
  </conditionalFormatting>
  <conditionalFormatting sqref="K6:K35">
    <cfRule type="cellIs" dxfId="12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4" t="s">
        <v>20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3" t="s">
        <v>22</v>
      </c>
      <c r="C4" s="43"/>
      <c r="D4" s="43"/>
      <c r="E4" s="43" t="s">
        <v>3</v>
      </c>
      <c r="F4" s="43" t="s">
        <v>4</v>
      </c>
      <c r="G4" s="43"/>
      <c r="H4" s="43"/>
      <c r="I4" s="43"/>
      <c r="J4" s="43"/>
      <c r="K4" s="46" t="s">
        <v>7</v>
      </c>
      <c r="L4" s="43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3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46"/>
      <c r="L5" s="43"/>
    </row>
    <row r="6" spans="2:16" ht="14.25" customHeight="1">
      <c r="B6" s="3">
        <f>'4月'!B6</f>
        <v>7</v>
      </c>
      <c r="C6" s="3">
        <v>12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46" t="s">
        <v>10</v>
      </c>
      <c r="H39" s="43"/>
      <c r="J39" s="5" t="s">
        <v>45</v>
      </c>
    </row>
    <row r="40" spans="2:12" ht="14.25" customHeight="1">
      <c r="B40" s="4">
        <f>'4月'!B6</f>
        <v>7</v>
      </c>
      <c r="C40" s="4">
        <v>12</v>
      </c>
      <c r="D40" s="4"/>
      <c r="E40" s="19" t="e">
        <f>ROUND((G40)/(F40)*1000,1)</f>
        <v>#DIV/0!</v>
      </c>
      <c r="F40" s="9" t="e">
        <f>ROUND(AVERAGE(J6:J36),0)</f>
        <v>#DIV/0!</v>
      </c>
      <c r="G40" s="48" t="e">
        <f>ROUND(AVERAGE(K6:K36),1)</f>
        <v>#DIV/0!</v>
      </c>
      <c r="H40" s="49"/>
    </row>
    <row r="42" spans="2:12" ht="38.25" customHeight="1">
      <c r="B42" s="46" t="s">
        <v>23</v>
      </c>
      <c r="C42" s="43"/>
      <c r="D42" s="43"/>
      <c r="E42" s="43"/>
      <c r="F42" s="22" t="s">
        <v>2</v>
      </c>
      <c r="G42" s="46" t="s">
        <v>50</v>
      </c>
      <c r="H42" s="46"/>
      <c r="I42" s="35" t="s">
        <v>47</v>
      </c>
      <c r="J42" s="7" t="s">
        <v>13</v>
      </c>
    </row>
    <row r="43" spans="2:12" ht="14.25" customHeight="1">
      <c r="B43" s="45" t="s">
        <v>11</v>
      </c>
      <c r="C43" s="45"/>
      <c r="D43" s="45"/>
      <c r="E43" s="45"/>
      <c r="F43" s="1" t="e">
        <f>MATCH(MAX(K6:K36),K6:K36,0)</f>
        <v>#N/A</v>
      </c>
      <c r="G43" s="47" t="e">
        <f ca="1">OFFSET(I6,F43-1,0)</f>
        <v>#N/A</v>
      </c>
      <c r="H43" s="47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5" t="s">
        <v>12</v>
      </c>
      <c r="C44" s="45"/>
      <c r="D44" s="45"/>
      <c r="E44" s="45"/>
      <c r="F44" s="1" t="e">
        <f>MATCH(MAX(J6:J36),J6:J36,0)</f>
        <v>#N/A</v>
      </c>
      <c r="G44" s="47" t="e">
        <f ca="1">OFFSET(I6,F44-1,0)</f>
        <v>#N/A</v>
      </c>
      <c r="H44" s="47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11" priority="1" stopIfTrue="1" operator="equal">
      <formula>""</formula>
    </cfRule>
  </conditionalFormatting>
  <conditionalFormatting sqref="J6:J36">
    <cfRule type="cellIs" dxfId="10" priority="2" stopIfTrue="1" operator="equal">
      <formula>MAX($J$6:$J$36)</formula>
    </cfRule>
  </conditionalFormatting>
  <conditionalFormatting sqref="K6:K36">
    <cfRule type="cellIs" dxfId="9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13</vt:i4>
      </vt:variant>
    </vt:vector>
  </HeadingPairs>
  <TitlesOfParts>
    <vt:vector baseType="lpstr" size="13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入力不要（集計用）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2023-06-02T05:12:58Z</cp:lastPrinted>
  <dcterms:created xsi:type="dcterms:W3CDTF">2002-07-30T01:45:15Z</dcterms:created>
  <dcterms:modified xsi:type="dcterms:W3CDTF">2026-05-11T06:13:36Z</dcterms:modified>
</cp:coreProperties>
</file>