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xr:revisionPtr xr6:coauthVersionLast="47" xr6:coauthVersionMax="47" documentId="13_ncr:1_{65A508BD-3A1F-4326-8AA6-3F735DA276CE}" revIDLastSave="0" xr10:uidLastSave="{00000000-0000-0000-0000-000000000000}"/>
  <bookViews>
    <workbookView activeTab="1" xr2:uid="{00000000-000D-0000-FFFF-FFFF00000000}" windowHeight="15600" windowWidth="28920" xWindow="-60" yWindow="-16260"/>
  </bookViews>
  <sheets>
    <sheet r:id="rId1" name="定型様式１(室名等面積表)" sheetId="5"/>
    <sheet r:id="rId2" name="定型様式２(施設基準)　" sheetId="1"/>
    <sheet r:id="rId3" name="市の運用（こちらもご提出ください。）" sheetId="6"/>
  </sheets>
  <definedNames>
    <definedName localSheetId="2" name="_xlnm.Print_Area">'市の運用（こちらもご提出ください。）'!$A$1:$L$33</definedName>
    <definedName localSheetId="0" name="_xlnm.Print_Area">'定型様式１(室名等面積表)'!$A$1:$W$25</definedName>
    <definedName localSheetId="1" name="_xlnm.Print_Area">'定型様式２(施設基準)　'!$A$1:$AB$103</definedName>
    <definedName localSheetId="2" name="_xlnm.Print_Titles">'市の運用（こちらもご提出ください。）'!$1:$1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 l="1"/>
  <c r="H37" i="1" l="1"/>
  <c r="Y46" i="1"/>
  <c r="K14" i="1"/>
  <c r="K13" i="6"/>
  <c r="E12" i="6"/>
  <c r="L13" i="6" s="1"/>
  <c r="E4" i="6"/>
  <c r="L4" i="6" s="1"/>
  <c r="J6" i="5"/>
  <c r="K6" i="5"/>
  <c r="T6" i="5"/>
  <c r="V6" i="5" s="1"/>
  <c r="U6" i="5"/>
  <c r="J7" i="5"/>
  <c r="K7" i="5"/>
  <c r="T7" i="5"/>
  <c r="V7" i="5" s="1"/>
  <c r="U7" i="5"/>
  <c r="W7" i="5"/>
  <c r="E58" i="1" s="1"/>
  <c r="J8" i="5"/>
  <c r="K8" i="5"/>
  <c r="T8" i="5"/>
  <c r="U8" i="5"/>
  <c r="W8" i="5" s="1"/>
  <c r="I29" i="6" s="1"/>
  <c r="V8" i="5"/>
  <c r="J9" i="5"/>
  <c r="K9" i="5"/>
  <c r="T9" i="5"/>
  <c r="V9" i="5" s="1"/>
  <c r="K91" i="1" s="1"/>
  <c r="L93" i="1" s="1"/>
  <c r="U9" i="5"/>
  <c r="W9" i="5" s="1"/>
  <c r="J10" i="5"/>
  <c r="K10" i="5"/>
  <c r="T10" i="5"/>
  <c r="U10" i="5"/>
  <c r="V10" i="5"/>
  <c r="M91" i="1" s="1"/>
  <c r="N93" i="1" s="1"/>
  <c r="J11" i="5"/>
  <c r="K11" i="5"/>
  <c r="T11" i="5"/>
  <c r="U11" i="5"/>
  <c r="W11" i="5" s="1"/>
  <c r="E65" i="1" s="1"/>
  <c r="V11" i="5"/>
  <c r="J12" i="5"/>
  <c r="V12" i="5" s="1"/>
  <c r="Q91" i="1" s="1"/>
  <c r="R93" i="1" s="1"/>
  <c r="K12" i="5"/>
  <c r="T12" i="5"/>
  <c r="U12" i="5"/>
  <c r="W12" i="5"/>
  <c r="E66" i="1" s="1"/>
  <c r="J13" i="5"/>
  <c r="K13" i="5"/>
  <c r="W13" i="5" s="1"/>
  <c r="E68" i="1" s="1"/>
  <c r="T13" i="5"/>
  <c r="V13" i="5" s="1"/>
  <c r="U13" i="5"/>
  <c r="J14" i="5"/>
  <c r="K14" i="5"/>
  <c r="T14" i="5"/>
  <c r="V14" i="5" s="1"/>
  <c r="U14" i="5"/>
  <c r="W14" i="5" s="1"/>
  <c r="E71" i="1" s="1"/>
  <c r="P71" i="1" s="1"/>
  <c r="J15" i="5"/>
  <c r="K15" i="5"/>
  <c r="T15" i="5"/>
  <c r="V15" i="5" s="1"/>
  <c r="U15" i="5"/>
  <c r="W15" i="5"/>
  <c r="E72" i="1" s="1"/>
  <c r="J16" i="5"/>
  <c r="K16" i="5"/>
  <c r="T16" i="5"/>
  <c r="U16" i="5"/>
  <c r="V16" i="5"/>
  <c r="W16" i="5"/>
  <c r="J17" i="5"/>
  <c r="K17" i="5"/>
  <c r="W17" i="5" s="1"/>
  <c r="E74" i="1" s="1"/>
  <c r="P74" i="1" s="1"/>
  <c r="T17" i="5"/>
  <c r="V17" i="5" s="1"/>
  <c r="U17" i="5"/>
  <c r="J18" i="5"/>
  <c r="K18" i="5"/>
  <c r="T18" i="5"/>
  <c r="V18" i="5" s="1"/>
  <c r="U18" i="5"/>
  <c r="W18" i="5" s="1"/>
  <c r="E75" i="1" s="1"/>
  <c r="J19" i="5"/>
  <c r="K19" i="5"/>
  <c r="T19" i="5"/>
  <c r="V19" i="5" s="1"/>
  <c r="U19" i="5"/>
  <c r="W19" i="5"/>
  <c r="E76" i="1" s="1"/>
  <c r="J20" i="5"/>
  <c r="K20" i="5"/>
  <c r="T20" i="5"/>
  <c r="U20" i="5"/>
  <c r="W20" i="5" s="1"/>
  <c r="E77" i="1" s="1"/>
  <c r="V20" i="5"/>
  <c r="J21" i="5"/>
  <c r="K21" i="5"/>
  <c r="T21" i="5"/>
  <c r="V21" i="5" s="1"/>
  <c r="U21" i="5"/>
  <c r="W21" i="5"/>
  <c r="E78" i="1" s="1"/>
  <c r="J22" i="5"/>
  <c r="K22" i="5"/>
  <c r="T22" i="5"/>
  <c r="V22" i="5" s="1"/>
  <c r="U22" i="5"/>
  <c r="W22" i="5" s="1"/>
  <c r="E79" i="1" s="1"/>
  <c r="J23" i="5"/>
  <c r="K23" i="5"/>
  <c r="W23" i="5" s="1"/>
  <c r="E80" i="1" s="1"/>
  <c r="T23" i="5"/>
  <c r="U23" i="5"/>
  <c r="V23" i="5"/>
  <c r="J24" i="5"/>
  <c r="T24" i="5"/>
  <c r="U24" i="5"/>
  <c r="V24" i="5"/>
  <c r="E25" i="5"/>
  <c r="G25" i="5"/>
  <c r="I25" i="5"/>
  <c r="M25" i="5"/>
  <c r="O25" i="5"/>
  <c r="Q25" i="5"/>
  <c r="S25" i="5"/>
  <c r="J9" i="1"/>
  <c r="M9" i="1"/>
  <c r="P9" i="1"/>
  <c r="D14" i="1"/>
  <c r="L83" i="1" s="1"/>
  <c r="I14" i="1"/>
  <c r="M14" i="1"/>
  <c r="O14" i="1"/>
  <c r="I17" i="1"/>
  <c r="K17" i="1"/>
  <c r="M17" i="1"/>
  <c r="O17" i="1"/>
  <c r="K32" i="1"/>
  <c r="I35" i="1" s="1"/>
  <c r="D33" i="1"/>
  <c r="L57" i="1"/>
  <c r="K59" i="1" s="1"/>
  <c r="L62" i="1"/>
  <c r="K64" i="1" s="1"/>
  <c r="E73" i="1"/>
  <c r="P73" i="1" s="1"/>
  <c r="I83" i="1"/>
  <c r="O91" i="1"/>
  <c r="P93" i="1" s="1"/>
  <c r="K4" i="6"/>
  <c r="K5" i="6"/>
  <c r="K6" i="6"/>
  <c r="L6" i="6" s="1"/>
  <c r="K7" i="6"/>
  <c r="L7" i="6" s="1"/>
  <c r="K12" i="6"/>
  <c r="K14" i="6"/>
  <c r="L14" i="6" s="1"/>
  <c r="K15" i="6"/>
  <c r="L15" i="6" s="1"/>
  <c r="K23" i="6"/>
  <c r="L23" i="6" s="1"/>
  <c r="K24" i="6"/>
  <c r="L24" i="6"/>
  <c r="K25" i="6"/>
  <c r="L25" i="6" s="1"/>
  <c r="D29" i="6"/>
  <c r="F29" i="6" s="1"/>
  <c r="F32" i="6"/>
  <c r="H32" i="6" s="1"/>
  <c r="K24" i="5"/>
  <c r="C25" i="5"/>
  <c r="W10" i="5" l="1"/>
  <c r="E64" i="1" s="1"/>
  <c r="L5" i="6"/>
  <c r="L12" i="6"/>
  <c r="P76" i="1"/>
  <c r="E63" i="1"/>
  <c r="J32" i="6"/>
  <c r="L32" i="6" s="1"/>
  <c r="E62" i="1"/>
  <c r="U25" i="5"/>
  <c r="K25" i="5"/>
  <c r="W24" i="5"/>
  <c r="E81" i="1" s="1"/>
  <c r="H33" i="6"/>
  <c r="L33" i="6" s="1"/>
  <c r="E35" i="1"/>
  <c r="Q34" i="1" s="1"/>
  <c r="L29" i="6"/>
  <c r="D9" i="1"/>
  <c r="J86" i="1"/>
  <c r="W6" i="5"/>
  <c r="E67" i="1" l="1"/>
  <c r="E69" i="1" s="1"/>
  <c r="P62" i="1" s="1"/>
  <c r="W25" i="5"/>
  <c r="E57" i="1"/>
  <c r="E59" i="1" s="1"/>
  <c r="E82" i="1" l="1"/>
  <c r="P82" i="1" s="1"/>
  <c r="P57" i="1"/>
</calcChain>
</file>

<file path=xl/sharedStrings.xml><?xml version="1.0" encoding="utf-8"?>
<sst xmlns="http://schemas.openxmlformats.org/spreadsheetml/2006/main" count="475" uniqueCount="269">
  <si>
    <t>人</t>
    <rPh sb="0" eb="1">
      <t>ニン</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</si>
  <si>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</si>
  <si>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</si>
  <si>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</si>
  <si>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</si>
  <si>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</si>
  <si>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</si>
  <si>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室名</t>
    <rPh sb="0" eb="1">
      <t>シツ</t>
    </rPh>
    <rPh sb="1" eb="2">
      <t>メイ</t>
    </rPh>
    <phoneticPr fontId="2"/>
  </si>
  <si>
    <t>㎡</t>
  </si>
  <si>
    <t>㎡</t>
    <phoneticPr fontId="2"/>
  </si>
  <si>
    <t>＝</t>
    <phoneticPr fontId="2"/>
  </si>
  <si>
    <t>㎡　×</t>
    <phoneticPr fontId="2"/>
  </si>
  <si>
    <t>調理室</t>
    <rPh sb="0" eb="3">
      <t>チョウリシツ</t>
    </rPh>
    <phoneticPr fontId="2"/>
  </si>
  <si>
    <t>調乳室</t>
    <rPh sb="0" eb="1">
      <t>チョウ</t>
    </rPh>
    <rPh sb="1" eb="2">
      <t>ニュウ</t>
    </rPh>
    <rPh sb="2" eb="3">
      <t>シツ</t>
    </rPh>
    <phoneticPr fontId="2"/>
  </si>
  <si>
    <t>会議室</t>
    <rPh sb="0" eb="3">
      <t>カイギシツ</t>
    </rPh>
    <phoneticPr fontId="2"/>
  </si>
  <si>
    <t>その他</t>
    <rPh sb="2" eb="3">
      <t>タ</t>
    </rPh>
    <phoneticPr fontId="2"/>
  </si>
  <si>
    <t>（１）所有状況</t>
    <rPh sb="3" eb="5">
      <t>ショユウ</t>
    </rPh>
    <rPh sb="5" eb="7">
      <t>ジョウキョウ</t>
    </rPh>
    <phoneticPr fontId="2"/>
  </si>
  <si>
    <t>自己所有</t>
    <rPh sb="0" eb="2">
      <t>ジコ</t>
    </rPh>
    <rPh sb="2" eb="4">
      <t>ショユウ</t>
    </rPh>
    <phoneticPr fontId="2"/>
  </si>
  <si>
    <t>年</t>
    <rPh sb="0" eb="1">
      <t>ネン</t>
    </rPh>
    <phoneticPr fontId="2"/>
  </si>
  <si>
    <t>（２）面積</t>
    <rPh sb="3" eb="5">
      <t>メンセキ</t>
    </rPh>
    <phoneticPr fontId="2"/>
  </si>
  <si>
    <t>もく浴室</t>
    <rPh sb="2" eb="3">
      <t>ヨク</t>
    </rPh>
    <rPh sb="3" eb="4">
      <t>シツ</t>
    </rPh>
    <phoneticPr fontId="2"/>
  </si>
  <si>
    <t>休憩室・更衣室</t>
    <rPh sb="0" eb="3">
      <t>キュウケイシツ</t>
    </rPh>
    <rPh sb="4" eb="7">
      <t>コウイシツ</t>
    </rPh>
    <phoneticPr fontId="2"/>
  </si>
  <si>
    <t>□</t>
    <phoneticPr fontId="2"/>
  </si>
  <si>
    <t>小計</t>
    <rPh sb="0" eb="1">
      <t>ショウ</t>
    </rPh>
    <rPh sb="1" eb="2">
      <t>ケイ</t>
    </rPh>
    <phoneticPr fontId="2"/>
  </si>
  <si>
    <t>1号</t>
    <rPh sb="1" eb="2">
      <t>ゴウ</t>
    </rPh>
    <phoneticPr fontId="2"/>
  </si>
  <si>
    <t>2号</t>
    <rPh sb="1" eb="2">
      <t>ゴウ</t>
    </rPh>
    <phoneticPr fontId="2"/>
  </si>
  <si>
    <t>３号</t>
    <rPh sb="1" eb="2">
      <t>ゴウ</t>
    </rPh>
    <phoneticPr fontId="2"/>
  </si>
  <si>
    <t>(内訳)</t>
    <rPh sb="1" eb="3">
      <t>ウチワケ</t>
    </rPh>
    <phoneticPr fontId="2"/>
  </si>
  <si>
    <t>(人）</t>
    <rPh sb="1" eb="2">
      <t>ニン</t>
    </rPh>
    <phoneticPr fontId="2"/>
  </si>
  <si>
    <t>建築構造</t>
    <rPh sb="0" eb="2">
      <t>ケンチク</t>
    </rPh>
    <rPh sb="2" eb="4">
      <t>コウゾウ</t>
    </rPh>
    <phoneticPr fontId="2"/>
  </si>
  <si>
    <t>階数</t>
    <rPh sb="0" eb="1">
      <t>カイ</t>
    </rPh>
    <rPh sb="1" eb="2">
      <t>スウ</t>
    </rPh>
    <phoneticPr fontId="2"/>
  </si>
  <si>
    <t>階</t>
    <rPh sb="0" eb="1">
      <t>カイ</t>
    </rPh>
    <phoneticPr fontId="2"/>
  </si>
  <si>
    <t>１　施設名称</t>
    <rPh sb="2" eb="4">
      <t>シセツ</t>
    </rPh>
    <rPh sb="4" eb="6">
      <t>メイショウ</t>
    </rPh>
    <phoneticPr fontId="2"/>
  </si>
  <si>
    <t>２　所在地（住所）</t>
    <rPh sb="2" eb="5">
      <t>ショザイチ</t>
    </rPh>
    <rPh sb="6" eb="8">
      <t>ジュウショ</t>
    </rPh>
    <phoneticPr fontId="2"/>
  </si>
  <si>
    <t>図書室</t>
    <rPh sb="0" eb="3">
      <t>トショシツ</t>
    </rPh>
    <phoneticPr fontId="2"/>
  </si>
  <si>
    <t>５　学級数</t>
    <rPh sb="2" eb="4">
      <t>ガッキュウ</t>
    </rPh>
    <rPh sb="4" eb="5">
      <t>スウ</t>
    </rPh>
    <phoneticPr fontId="2"/>
  </si>
  <si>
    <t>学級</t>
    <rPh sb="0" eb="2">
      <t>ガッキュウ</t>
    </rPh>
    <phoneticPr fontId="2"/>
  </si>
  <si>
    <t>４　認可定員　　　　　　</t>
    <rPh sb="2" eb="4">
      <t>ニンカ</t>
    </rPh>
    <rPh sb="4" eb="6">
      <t>テイイン</t>
    </rPh>
    <phoneticPr fontId="2"/>
  </si>
  <si>
    <t>基準：</t>
    <rPh sb="0" eb="2">
      <t>キジュン</t>
    </rPh>
    <phoneticPr fontId="2"/>
  </si>
  <si>
    <t>保育室（2歳）</t>
    <rPh sb="0" eb="3">
      <t>ホイクシツ</t>
    </rPh>
    <rPh sb="5" eb="6">
      <t>サイ</t>
    </rPh>
    <phoneticPr fontId="1"/>
  </si>
  <si>
    <t>保育室（3歳）</t>
    <rPh sb="0" eb="3">
      <t>ホイクシツ</t>
    </rPh>
    <rPh sb="5" eb="6">
      <t>サイ</t>
    </rPh>
    <phoneticPr fontId="1"/>
  </si>
  <si>
    <t>保育室（4歳）</t>
    <rPh sb="0" eb="3">
      <t>ホイクシツ</t>
    </rPh>
    <rPh sb="5" eb="6">
      <t>サイ</t>
    </rPh>
    <phoneticPr fontId="1"/>
  </si>
  <si>
    <t>保育室（5歳）</t>
    <rPh sb="0" eb="3">
      <t>ホイクシツ</t>
    </rPh>
    <rPh sb="5" eb="6">
      <t>サイ</t>
    </rPh>
    <phoneticPr fontId="1"/>
  </si>
  <si>
    <t>職員室</t>
    <rPh sb="0" eb="3">
      <t>ショクインシツ</t>
    </rPh>
    <phoneticPr fontId="2"/>
  </si>
  <si>
    <t>保健室</t>
    <rPh sb="0" eb="3">
      <t>ホケンシツ</t>
    </rPh>
    <phoneticPr fontId="2"/>
  </si>
  <si>
    <t>便所（3歳未満）</t>
    <rPh sb="0" eb="2">
      <t>ベンジョ</t>
    </rPh>
    <rPh sb="4" eb="5">
      <t>サイ</t>
    </rPh>
    <rPh sb="5" eb="7">
      <t>ミマン</t>
    </rPh>
    <phoneticPr fontId="2"/>
  </si>
  <si>
    <t>便所（3歳以上）</t>
    <rPh sb="0" eb="2">
      <t>ベンジョ</t>
    </rPh>
    <rPh sb="4" eb="5">
      <t>サイ</t>
    </rPh>
    <rPh sb="5" eb="7">
      <t>イジョウ</t>
    </rPh>
    <phoneticPr fontId="2"/>
  </si>
  <si>
    <t>（特別の事情があるときは、保育室と遊戯室を兼用可）</t>
    <rPh sb="1" eb="3">
      <t>トクベツ</t>
    </rPh>
    <rPh sb="4" eb="6">
      <t>ジジョウ</t>
    </rPh>
    <rPh sb="13" eb="16">
      <t>ホイクシツ</t>
    </rPh>
    <rPh sb="17" eb="20">
      <t>ユウギシツ</t>
    </rPh>
    <rPh sb="21" eb="23">
      <t>ケンヨウ</t>
    </rPh>
    <rPh sb="23" eb="24">
      <t>カ</t>
    </rPh>
    <phoneticPr fontId="2"/>
  </si>
  <si>
    <t>（特別の事情があるときは、職員室と兼用可）</t>
    <rPh sb="1" eb="3">
      <t>トクベツ</t>
    </rPh>
    <rPh sb="4" eb="6">
      <t>ジジョウ</t>
    </rPh>
    <rPh sb="13" eb="16">
      <t>ショクインシツ</t>
    </rPh>
    <rPh sb="17" eb="19">
      <t>ケンヨウ</t>
    </rPh>
    <rPh sb="19" eb="20">
      <t>カ</t>
    </rPh>
    <phoneticPr fontId="2"/>
  </si>
  <si>
    <t>㎡　＋</t>
    <phoneticPr fontId="2"/>
  </si>
  <si>
    <t>(↓3歳未満児の最低基準面積)</t>
    <rPh sb="3" eb="4">
      <t>サイ</t>
    </rPh>
    <rPh sb="4" eb="7">
      <t>ミマンジ</t>
    </rPh>
    <rPh sb="8" eb="10">
      <t>サイテイ</t>
    </rPh>
    <rPh sb="10" eb="12">
      <t>キジュン</t>
    </rPh>
    <rPh sb="12" eb="14">
      <t>メンセキ</t>
    </rPh>
    <phoneticPr fontId="2"/>
  </si>
  <si>
    <t>(↑　1学級のとき180㎡、</t>
    <rPh sb="4" eb="6">
      <t>ガッキュウ</t>
    </rPh>
    <phoneticPr fontId="2"/>
  </si>
  <si>
    <t>　2学級以上のとき320＋100*(学級数-2)</t>
    <phoneticPr fontId="2"/>
  </si>
  <si>
    <t>（特別の事情があるときは、保健室と兼用可）</t>
    <rPh sb="1" eb="3">
      <t>トクベツ</t>
    </rPh>
    <rPh sb="4" eb="6">
      <t>ジジョウ</t>
    </rPh>
    <rPh sb="13" eb="16">
      <t>ホケンシツ</t>
    </rPh>
    <rPh sb="17" eb="19">
      <t>ケンヨウ</t>
    </rPh>
    <rPh sb="19" eb="20">
      <t>カ</t>
    </rPh>
    <phoneticPr fontId="2"/>
  </si>
  <si>
    <t>（↑　2歳未満児）</t>
    <rPh sb="4" eb="5">
      <t>サイ</t>
    </rPh>
    <rPh sb="5" eb="7">
      <t>ミマン</t>
    </rPh>
    <rPh sb="7" eb="8">
      <t>ジ</t>
    </rPh>
    <phoneticPr fontId="2"/>
  </si>
  <si>
    <t>（↑　2歳以上児）</t>
    <rPh sb="4" eb="5">
      <t>サイ</t>
    </rPh>
    <rPh sb="5" eb="7">
      <t>イジョウ</t>
    </rPh>
    <rPh sb="7" eb="8">
      <t>ジ</t>
    </rPh>
    <phoneticPr fontId="2"/>
  </si>
  <si>
    <t>　期間　　　</t>
    <rPh sb="1" eb="3">
      <t>キカン</t>
    </rPh>
    <phoneticPr fontId="2"/>
  </si>
  <si>
    <t>無償貸与</t>
    <rPh sb="0" eb="2">
      <t>ムショウ</t>
    </rPh>
    <rPh sb="2" eb="4">
      <t>タイヨ</t>
    </rPh>
    <phoneticPr fontId="2"/>
  </si>
  <si>
    <t>有償貸与</t>
    <rPh sb="0" eb="2">
      <t>ユウショウ</t>
    </rPh>
    <rPh sb="2" eb="4">
      <t>タイヨ</t>
    </rPh>
    <phoneticPr fontId="2"/>
  </si>
  <si>
    <t>期間　　　</t>
    <rPh sb="0" eb="2">
      <t>キカン</t>
    </rPh>
    <phoneticPr fontId="2"/>
  </si>
  <si>
    <t>　賃借権　</t>
    <rPh sb="1" eb="4">
      <t>チンシャクケン</t>
    </rPh>
    <phoneticPr fontId="2"/>
  </si>
  <si>
    <t>地上権　</t>
    <rPh sb="0" eb="3">
      <t>チジョウケン</t>
    </rPh>
    <phoneticPr fontId="2"/>
  </si>
  <si>
    <t>（１）園舎　　</t>
    <rPh sb="3" eb="5">
      <t>エンシャ</t>
    </rPh>
    <phoneticPr fontId="2"/>
  </si>
  <si>
    <t>地上園庭</t>
    <rPh sb="0" eb="2">
      <t>チジョウ</t>
    </rPh>
    <rPh sb="2" eb="4">
      <t>エンテイ</t>
    </rPh>
    <phoneticPr fontId="2"/>
  </si>
  <si>
    <t>屋上園庭</t>
    <rPh sb="0" eb="2">
      <t>オクジョウ</t>
    </rPh>
    <rPh sb="2" eb="4">
      <t>エンテイ</t>
    </rPh>
    <phoneticPr fontId="2"/>
  </si>
  <si>
    <t>(↓2歳児の最低基準面積（1人あたり3.3㎡）)</t>
    <rPh sb="3" eb="4">
      <t>サイ</t>
    </rPh>
    <rPh sb="4" eb="5">
      <t>ジ</t>
    </rPh>
    <rPh sb="6" eb="8">
      <t>サイテイ</t>
    </rPh>
    <rPh sb="8" eb="10">
      <t>キジュン</t>
    </rPh>
    <rPh sb="10" eb="12">
      <t>メンセキ</t>
    </rPh>
    <rPh sb="14" eb="15">
      <t>ニン</t>
    </rPh>
    <phoneticPr fontId="2"/>
  </si>
  <si>
    <t>(↑　2学級以下のとき330+30*(学級数-1)</t>
    <rPh sb="4" eb="6">
      <t>ガッキュウ</t>
    </rPh>
    <rPh sb="6" eb="8">
      <t>イカ</t>
    </rPh>
    <rPh sb="19" eb="21">
      <t>ガッキュウ</t>
    </rPh>
    <rPh sb="21" eb="22">
      <t>スウ</t>
    </rPh>
    <phoneticPr fontId="2"/>
  </si>
  <si>
    <t>　3学級以上のとき400＋80*(学級数-3)</t>
    <phoneticPr fontId="2"/>
  </si>
  <si>
    <t>①</t>
    <phoneticPr fontId="2"/>
  </si>
  <si>
    <t>②</t>
    <phoneticPr fontId="2"/>
  </si>
  <si>
    <t>(←2歳以上児1人あたり3.3㎡)</t>
    <rPh sb="3" eb="4">
      <t>サイ</t>
    </rPh>
    <rPh sb="4" eb="6">
      <t>イジョウ</t>
    </rPh>
    <rPh sb="6" eb="7">
      <t>ジ</t>
    </rPh>
    <rPh sb="8" eb="9">
      <t>ニン</t>
    </rPh>
    <phoneticPr fontId="2"/>
  </si>
  <si>
    <t>基　　準</t>
    <rPh sb="0" eb="1">
      <t>モト</t>
    </rPh>
    <rPh sb="3" eb="4">
      <t>ジュン</t>
    </rPh>
    <phoneticPr fontId="2"/>
  </si>
  <si>
    <t>適　否</t>
    <rPh sb="0" eb="1">
      <t>テキ</t>
    </rPh>
    <rPh sb="2" eb="3">
      <t>ヒ</t>
    </rPh>
    <phoneticPr fontId="2"/>
  </si>
  <si>
    <t>面　　積</t>
    <rPh sb="0" eb="1">
      <t>メン</t>
    </rPh>
    <rPh sb="3" eb="4">
      <t>セキ</t>
    </rPh>
    <phoneticPr fontId="2"/>
  </si>
  <si>
    <t>部屋</t>
    <rPh sb="0" eb="2">
      <t>ヘヤ</t>
    </rPh>
    <phoneticPr fontId="2"/>
  </si>
  <si>
    <t>保育室の数は学級数を下ってはならない</t>
    <rPh sb="0" eb="3">
      <t>ホイクシツ</t>
    </rPh>
    <rPh sb="4" eb="5">
      <t>カズ</t>
    </rPh>
    <rPh sb="6" eb="8">
      <t>ガッキュウ</t>
    </rPh>
    <rPh sb="8" eb="9">
      <t>スウ</t>
    </rPh>
    <rPh sb="10" eb="11">
      <t>クダ</t>
    </rPh>
    <phoneticPr fontId="2"/>
  </si>
  <si>
    <t>屋上園庭がある場合</t>
    <rPh sb="0" eb="2">
      <t>オクジョウ</t>
    </rPh>
    <rPh sb="2" eb="4">
      <t>エンテイ</t>
    </rPh>
    <rPh sb="7" eb="9">
      <t>バアイ</t>
    </rPh>
    <phoneticPr fontId="2"/>
  </si>
  <si>
    <t>-</t>
    <phoneticPr fontId="2"/>
  </si>
  <si>
    <t>　①と②で大きい方の面積</t>
    <rPh sb="5" eb="6">
      <t>オオ</t>
    </rPh>
    <rPh sb="8" eb="9">
      <t>ホウ</t>
    </rPh>
    <rPh sb="10" eb="12">
      <t>メンセキ</t>
    </rPh>
    <phoneticPr fontId="2"/>
  </si>
  <si>
    <t>□設定　□非設定</t>
    <rPh sb="5" eb="6">
      <t>ヒ</t>
    </rPh>
    <phoneticPr fontId="2"/>
  </si>
  <si>
    <t>【保育所からの移行特例】</t>
    <rPh sb="1" eb="3">
      <t>ホイク</t>
    </rPh>
    <rPh sb="3" eb="4">
      <t>ジョ</t>
    </rPh>
    <rPh sb="7" eb="9">
      <t>イコウ</t>
    </rPh>
    <rPh sb="9" eb="11">
      <t>トクレイ</t>
    </rPh>
    <phoneticPr fontId="2"/>
  </si>
  <si>
    <t>【幼稚園からの移行特例】</t>
    <rPh sb="1" eb="4">
      <t>ヨウチエン</t>
    </rPh>
    <rPh sb="7" eb="9">
      <t>イコウ</t>
    </rPh>
    <rPh sb="9" eb="11">
      <t>トクレイ</t>
    </rPh>
    <phoneticPr fontId="2"/>
  </si>
  <si>
    <t>幼 保 連 携 型 認 定 こ ど も 園　  園 舎 設 備 基 準 調 書</t>
    <rPh sb="0" eb="1">
      <t>ヨウ</t>
    </rPh>
    <rPh sb="2" eb="3">
      <t>ホ</t>
    </rPh>
    <rPh sb="4" eb="5">
      <t>レン</t>
    </rPh>
    <rPh sb="6" eb="7">
      <t>ケイ</t>
    </rPh>
    <rPh sb="8" eb="9">
      <t>カタ</t>
    </rPh>
    <rPh sb="10" eb="11">
      <t>ニン</t>
    </rPh>
    <rPh sb="12" eb="13">
      <t>テイ</t>
    </rPh>
    <rPh sb="20" eb="21">
      <t>エン</t>
    </rPh>
    <rPh sb="24" eb="25">
      <t>エン</t>
    </rPh>
    <rPh sb="26" eb="27">
      <t>シャ</t>
    </rPh>
    <rPh sb="28" eb="29">
      <t>セツ</t>
    </rPh>
    <rPh sb="30" eb="31">
      <t>ソナエ</t>
    </rPh>
    <rPh sb="32" eb="33">
      <t>モト</t>
    </rPh>
    <rPh sb="34" eb="35">
      <t>ジュン</t>
    </rPh>
    <rPh sb="36" eb="37">
      <t>チョウ</t>
    </rPh>
    <rPh sb="38" eb="39">
      <t>ショ</t>
    </rPh>
    <phoneticPr fontId="2"/>
  </si>
  <si>
    <t>否のとき</t>
    <rPh sb="0" eb="1">
      <t>ヒ</t>
    </rPh>
    <phoneticPr fontId="2"/>
  </si>
  <si>
    <t>3歳以上児について、保育室面積が基準以下でも、園舎面積の基準を満たしている</t>
    <phoneticPr fontId="2"/>
  </si>
  <si>
    <t>3歳以上児について、園舎面積が基準以下でも、保育室について一人あたり1.98㎡満たしている</t>
    <phoneticPr fontId="2"/>
  </si>
  <si>
    <t>3歳以上児の園庭面積について、②の面積基準を満たしていなくても、①の基準を満たしている。</t>
    <phoneticPr fontId="2"/>
  </si>
  <si>
    <t>3歳以上児の園庭面積について、①の面積基準を満たしていなくても、②の基準を満たしている。</t>
    <phoneticPr fontId="2"/>
  </si>
  <si>
    <t>室名</t>
    <rPh sb="0" eb="1">
      <t>シツ</t>
    </rPh>
    <rPh sb="1" eb="2">
      <t>メイ</t>
    </rPh>
    <phoneticPr fontId="8"/>
  </si>
  <si>
    <t>合計</t>
    <rPh sb="0" eb="2">
      <t>ゴウケイ</t>
    </rPh>
    <phoneticPr fontId="8"/>
  </si>
  <si>
    <t>１階</t>
    <rPh sb="1" eb="2">
      <t>カイ</t>
    </rPh>
    <phoneticPr fontId="8"/>
  </si>
  <si>
    <t>２階</t>
    <rPh sb="1" eb="2">
      <t>カイ</t>
    </rPh>
    <phoneticPr fontId="8"/>
  </si>
  <si>
    <t>３階</t>
    <rPh sb="1" eb="2">
      <t>カイ</t>
    </rPh>
    <phoneticPr fontId="8"/>
  </si>
  <si>
    <t>小計</t>
    <rPh sb="0" eb="2">
      <t>ショウケイ</t>
    </rPh>
    <phoneticPr fontId="8"/>
  </si>
  <si>
    <t>室
数</t>
    <rPh sb="0" eb="1">
      <t>シツ</t>
    </rPh>
    <rPh sb="2" eb="3">
      <t>スウ</t>
    </rPh>
    <phoneticPr fontId="8"/>
  </si>
  <si>
    <t>面積</t>
    <rPh sb="0" eb="2">
      <t>メンセキ</t>
    </rPh>
    <phoneticPr fontId="8"/>
  </si>
  <si>
    <t>㎡</t>
    <phoneticPr fontId="8"/>
  </si>
  <si>
    <t>保育室
（　2歳）</t>
    <rPh sb="0" eb="3">
      <t>ホイクシツ</t>
    </rPh>
    <rPh sb="7" eb="8">
      <t>サイ</t>
    </rPh>
    <phoneticPr fontId="8"/>
  </si>
  <si>
    <t>保育室
（　3歳）</t>
    <rPh sb="0" eb="3">
      <t>ホイクシツ</t>
    </rPh>
    <rPh sb="7" eb="8">
      <t>サイ</t>
    </rPh>
    <phoneticPr fontId="8"/>
  </si>
  <si>
    <t>保育室
（　4歳）</t>
    <rPh sb="0" eb="3">
      <t>ホイクシツ</t>
    </rPh>
    <rPh sb="7" eb="8">
      <t>サイ</t>
    </rPh>
    <phoneticPr fontId="8"/>
  </si>
  <si>
    <t>保育室
（　5歳）</t>
    <rPh sb="0" eb="3">
      <t>ホイクシツ</t>
    </rPh>
    <rPh sb="7" eb="8">
      <t>サイ</t>
    </rPh>
    <phoneticPr fontId="8"/>
  </si>
  <si>
    <t>遊戯室</t>
    <rPh sb="0" eb="3">
      <t>ユウギシツ</t>
    </rPh>
    <phoneticPr fontId="8"/>
  </si>
  <si>
    <t>職員室</t>
    <rPh sb="0" eb="3">
      <t>ショクインシツ</t>
    </rPh>
    <phoneticPr fontId="8"/>
  </si>
  <si>
    <t>休憩室
更衣室</t>
    <rPh sb="0" eb="3">
      <t>キュウケイシツ</t>
    </rPh>
    <rPh sb="4" eb="7">
      <t>コウイシツ</t>
    </rPh>
    <phoneticPr fontId="8"/>
  </si>
  <si>
    <t>保健室</t>
    <rPh sb="0" eb="2">
      <t>ホケン</t>
    </rPh>
    <rPh sb="2" eb="3">
      <t>シツ</t>
    </rPh>
    <phoneticPr fontId="8"/>
  </si>
  <si>
    <t>調理室</t>
    <rPh sb="0" eb="3">
      <t>チョウリシツ</t>
    </rPh>
    <phoneticPr fontId="8"/>
  </si>
  <si>
    <t>調乳室</t>
    <rPh sb="0" eb="2">
      <t>チョウニュウ</t>
    </rPh>
    <rPh sb="2" eb="3">
      <t>シツ</t>
    </rPh>
    <phoneticPr fontId="8"/>
  </si>
  <si>
    <t>便所（3歳未満）</t>
    <rPh sb="0" eb="2">
      <t>ベンジョ</t>
    </rPh>
    <rPh sb="4" eb="7">
      <t>サイミマン</t>
    </rPh>
    <phoneticPr fontId="8"/>
  </si>
  <si>
    <t>沐浴室</t>
    <rPh sb="0" eb="2">
      <t>モクヨク</t>
    </rPh>
    <rPh sb="2" eb="3">
      <t>シツ</t>
    </rPh>
    <phoneticPr fontId="8"/>
  </si>
  <si>
    <t>会議室</t>
    <rPh sb="0" eb="3">
      <t>カイギシツ</t>
    </rPh>
    <phoneticPr fontId="8"/>
  </si>
  <si>
    <t>図書室</t>
    <rPh sb="0" eb="3">
      <t>トショシツ</t>
    </rPh>
    <phoneticPr fontId="8"/>
  </si>
  <si>
    <t>その他</t>
    <rPh sb="0" eb="3">
      <t>ソノタ</t>
    </rPh>
    <phoneticPr fontId="8"/>
  </si>
  <si>
    <t>計</t>
    <rPh sb="0" eb="1">
      <t>ケイ</t>
    </rPh>
    <phoneticPr fontId="8"/>
  </si>
  <si>
    <t>適否</t>
    <rPh sb="0" eb="1">
      <t>テキ</t>
    </rPh>
    <rPh sb="1" eb="2">
      <t>ヒ</t>
    </rPh>
    <phoneticPr fontId="2"/>
  </si>
  <si>
    <t>６　土地の状況</t>
    <rPh sb="2" eb="4">
      <t>トチ</t>
    </rPh>
    <rPh sb="5" eb="7">
      <t>ジョウキョウ</t>
    </rPh>
    <phoneticPr fontId="2"/>
  </si>
  <si>
    <t>７　園庭の状況</t>
    <rPh sb="2" eb="4">
      <t>エンテイ</t>
    </rPh>
    <rPh sb="5" eb="7">
      <t>ジョウキョウ</t>
    </rPh>
    <phoneticPr fontId="2"/>
  </si>
  <si>
    <t>８　園舎・設備の状況</t>
    <rPh sb="2" eb="4">
      <t>エンシャ</t>
    </rPh>
    <rPh sb="5" eb="7">
      <t>セツビ</t>
    </rPh>
    <rPh sb="8" eb="10">
      <t>ジョウキョウ</t>
    </rPh>
    <phoneticPr fontId="2"/>
  </si>
  <si>
    <r>
      <t xml:space="preserve">面　　積
</t>
    </r>
    <r>
      <rPr>
        <sz val="9"/>
        <rFont val="ＭＳ Ｐゴシック"/>
        <family val="3"/>
      </rPr>
      <t>(室名等面積表から）</t>
    </r>
    <rPh sb="0" eb="1">
      <t>メン</t>
    </rPh>
    <rPh sb="3" eb="4">
      <t>セキ</t>
    </rPh>
    <rPh sb="6" eb="7">
      <t>シツ</t>
    </rPh>
    <rPh sb="7" eb="8">
      <t>メイ</t>
    </rPh>
    <rPh sb="8" eb="9">
      <t>トウ</t>
    </rPh>
    <rPh sb="9" eb="11">
      <t>メンセキ</t>
    </rPh>
    <rPh sb="11" eb="12">
      <t>ヒョウ</t>
    </rPh>
    <phoneticPr fontId="2"/>
  </si>
  <si>
    <t>（２）設備</t>
    <rPh sb="3" eb="5">
      <t>セツビ</t>
    </rPh>
    <phoneticPr fontId="2"/>
  </si>
  <si>
    <r>
      <t xml:space="preserve">基準備品
</t>
    </r>
    <r>
      <rPr>
        <sz val="9"/>
        <rFont val="ＭＳ Ｐゴシック"/>
        <family val="3"/>
      </rPr>
      <t>(用意した備品にはチェック)</t>
    </r>
    <rPh sb="0" eb="2">
      <t>キジュン</t>
    </rPh>
    <rPh sb="2" eb="4">
      <t>ビヒン</t>
    </rPh>
    <rPh sb="6" eb="8">
      <t>ヨウイ</t>
    </rPh>
    <rPh sb="10" eb="12">
      <t>ビヒン</t>
    </rPh>
    <phoneticPr fontId="2"/>
  </si>
  <si>
    <t>満3歳</t>
    <rPh sb="0" eb="1">
      <t>マン</t>
    </rPh>
    <rPh sb="2" eb="3">
      <t>サイ</t>
    </rPh>
    <phoneticPr fontId="2"/>
  </si>
  <si>
    <t>　　※１　部屋の設置階の基準あり　
　　※２　部屋数の基準あり</t>
    <rPh sb="5" eb="7">
      <t>ヘヤ</t>
    </rPh>
    <rPh sb="8" eb="10">
      <t>セッチ</t>
    </rPh>
    <rPh sb="10" eb="11">
      <t>カイ</t>
    </rPh>
    <rPh sb="12" eb="14">
      <t>キジュン</t>
    </rPh>
    <rPh sb="23" eb="25">
      <t>ヘヤ</t>
    </rPh>
    <rPh sb="25" eb="26">
      <t>スウ</t>
    </rPh>
    <rPh sb="27" eb="29">
      <t>キジュン</t>
    </rPh>
    <phoneticPr fontId="2"/>
  </si>
  <si>
    <t>※２　保育室の部屋数</t>
    <rPh sb="3" eb="6">
      <t>ホイクシツ</t>
    </rPh>
    <rPh sb="7" eb="9">
      <t>ヘヤ</t>
    </rPh>
    <rPh sb="9" eb="10">
      <t>スウ</t>
    </rPh>
    <phoneticPr fontId="2"/>
  </si>
  <si>
    <t>　⇒</t>
    <phoneticPr fontId="2"/>
  </si>
  <si>
    <t>←</t>
    <phoneticPr fontId="2"/>
  </si>
  <si>
    <t>適
否</t>
    <rPh sb="0" eb="1">
      <t>テキ</t>
    </rPh>
    <rPh sb="2" eb="3">
      <t>ヒ</t>
    </rPh>
    <phoneticPr fontId="2"/>
  </si>
  <si>
    <t>室名等面積表（幼保連携型認定こども園）</t>
    <rPh sb="0" eb="1">
      <t>シツ</t>
    </rPh>
    <rPh sb="1" eb="2">
      <t>メイ</t>
    </rPh>
    <rPh sb="2" eb="3">
      <t>トウ</t>
    </rPh>
    <rPh sb="3" eb="5">
      <t>メンセキ</t>
    </rPh>
    <rPh sb="5" eb="6">
      <t>ヒョウ</t>
    </rPh>
    <rPh sb="7" eb="8">
      <t>ヨウ</t>
    </rPh>
    <rPh sb="8" eb="9">
      <t>ホ</t>
    </rPh>
    <rPh sb="9" eb="12">
      <t>レンケイガタ</t>
    </rPh>
    <rPh sb="12" eb="14">
      <t>ニンテイ</t>
    </rPh>
    <rPh sb="17" eb="18">
      <t>エン</t>
    </rPh>
    <phoneticPr fontId="8"/>
  </si>
  <si>
    <t>保育室
（満3歳）</t>
    <rPh sb="0" eb="3">
      <t>ホイクシツ</t>
    </rPh>
    <rPh sb="5" eb="6">
      <t>マン</t>
    </rPh>
    <rPh sb="7" eb="8">
      <t>サイ</t>
    </rPh>
    <phoneticPr fontId="8"/>
  </si>
  <si>
    <t>保育室（満3歳）</t>
    <rPh sb="0" eb="3">
      <t>ホイクシツ</t>
    </rPh>
    <rPh sb="4" eb="5">
      <t>マン</t>
    </rPh>
    <rPh sb="6" eb="7">
      <t>サイ</t>
    </rPh>
    <phoneticPr fontId="1"/>
  </si>
  <si>
    <t>準耐火（イ）であり、園児の待避上必要な設備を備えている</t>
    <rPh sb="0" eb="1">
      <t>ジュン</t>
    </rPh>
    <rPh sb="1" eb="3">
      <t>タイカ</t>
    </rPh>
    <phoneticPr fontId="2"/>
  </si>
  <si>
    <t>記入上の注意</t>
    <rPh sb="0" eb="2">
      <t>キニュウ</t>
    </rPh>
    <rPh sb="2" eb="3">
      <t>ジョウ</t>
    </rPh>
    <rPh sb="4" eb="6">
      <t>チュウイ</t>
    </rPh>
    <phoneticPr fontId="2"/>
  </si>
  <si>
    <t>定型様式1</t>
    <rPh sb="0" eb="2">
      <t>テイケイ</t>
    </rPh>
    <rPh sb="2" eb="4">
      <t>ヨウシキ</t>
    </rPh>
    <phoneticPr fontId="2"/>
  </si>
  <si>
    <t>定型様式２</t>
    <rPh sb="0" eb="2">
      <t>テイケイ</t>
    </rPh>
    <rPh sb="2" eb="4">
      <t>ヨウシキ</t>
    </rPh>
    <phoneticPr fontId="2"/>
  </si>
  <si>
    <t>（園児清浄用設備）</t>
    <rPh sb="1" eb="3">
      <t>エンジ</t>
    </rPh>
    <rPh sb="3" eb="5">
      <t>セイジョウ</t>
    </rPh>
    <rPh sb="5" eb="6">
      <t>ヨウ</t>
    </rPh>
    <rPh sb="6" eb="8">
      <t>セツビ</t>
    </rPh>
    <phoneticPr fontId="2"/>
  </si>
  <si>
    <t>４階</t>
    <rPh sb="1" eb="2">
      <t>カイ</t>
    </rPh>
    <phoneticPr fontId="8"/>
  </si>
  <si>
    <t>３　設置年月日等</t>
    <rPh sb="2" eb="4">
      <t>セッチ</t>
    </rPh>
    <rPh sb="4" eb="7">
      <t>ネンガッピ</t>
    </rPh>
    <rPh sb="7" eb="8">
      <t>トウ</t>
    </rPh>
    <phoneticPr fontId="2"/>
  </si>
  <si>
    <t xml:space="preserve">
</t>
    <phoneticPr fontId="2"/>
  </si>
  <si>
    <t>※2階以上に乳児室、ほふく室、保育室、遊戯室、便所がある場合、耐火であることが必要</t>
    <rPh sb="28" eb="30">
      <t>バアイ</t>
    </rPh>
    <rPh sb="39" eb="41">
      <t>ヒツヨウ</t>
    </rPh>
    <phoneticPr fontId="2"/>
  </si>
  <si>
    <t>2階以上に乳児室、ほふく室、保育室、遊戯室、便所があり、耐火でない場合</t>
    <phoneticPr fontId="2"/>
  </si>
  <si>
    <t>否の場合</t>
    <rPh sb="0" eb="1">
      <t>ヒ</t>
    </rPh>
    <rPh sb="2" eb="4">
      <t>バアイ</t>
    </rPh>
    <phoneticPr fontId="2"/>
  </si>
  <si>
    <t>　※すべてに該当した場合、上記「屋上園庭」の面積とすることができます。</t>
    <rPh sb="6" eb="8">
      <t>ガイトウ</t>
    </rPh>
    <rPh sb="10" eb="12">
      <t>バアイ</t>
    </rPh>
    <rPh sb="13" eb="15">
      <t>ジョウキ</t>
    </rPh>
    <rPh sb="16" eb="18">
      <t>オクジョウ</t>
    </rPh>
    <rPh sb="18" eb="20">
      <t>エンテイ</t>
    </rPh>
    <rPh sb="22" eb="24">
      <t>メンセキ</t>
    </rPh>
    <phoneticPr fontId="2"/>
  </si>
  <si>
    <t>1学級35人以下の園児で構成</t>
    <phoneticPr fontId="2"/>
  </si>
  <si>
    <t>※1号・2号に該当する園児で一体的に編制すること。</t>
    <rPh sb="2" eb="3">
      <t>ゴウ</t>
    </rPh>
    <rPh sb="5" eb="6">
      <t>ゴウ</t>
    </rPh>
    <rPh sb="7" eb="9">
      <t>ガイトウ</t>
    </rPh>
    <rPh sb="11" eb="13">
      <t>エンジ</t>
    </rPh>
    <rPh sb="14" eb="17">
      <t>イッタイテキ</t>
    </rPh>
    <rPh sb="18" eb="20">
      <t>ヘンセイ</t>
    </rPh>
    <phoneticPr fontId="2"/>
  </si>
  <si>
    <t>※１　3歳以上の保育室の設置階</t>
    <rPh sb="4" eb="5">
      <t>サイ</t>
    </rPh>
    <rPh sb="5" eb="7">
      <t>イジョウ</t>
    </rPh>
    <rPh sb="8" eb="11">
      <t>ホイクシツ</t>
    </rPh>
    <rPh sb="12" eb="14">
      <t>セッチ</t>
    </rPh>
    <rPh sb="14" eb="15">
      <t>カイ</t>
    </rPh>
    <phoneticPr fontId="2"/>
  </si>
  <si>
    <t>（ない場合は認可できません）</t>
    <rPh sb="3" eb="5">
      <t>バアイ</t>
    </rPh>
    <rPh sb="6" eb="8">
      <t>ニンカ</t>
    </rPh>
    <phoneticPr fontId="2"/>
  </si>
  <si>
    <t>2歳児の必要面積＝</t>
    <rPh sb="1" eb="3">
      <t>サイジ</t>
    </rPh>
    <rPh sb="4" eb="6">
      <t>ヒツヨウ</t>
    </rPh>
    <rPh sb="6" eb="8">
      <t>メンセキ</t>
    </rPh>
    <phoneticPr fontId="2"/>
  </si>
  <si>
    <t>㎡</t>
    <phoneticPr fontId="2"/>
  </si>
  <si>
    <t>上下一階の範囲内に保育室がない場合</t>
    <rPh sb="15" eb="17">
      <t>バアイ</t>
    </rPh>
    <phoneticPr fontId="2"/>
  </si>
  <si>
    <r>
      <t>上下一階の範囲内に保育室はないが、屋上園庭の保有面積</t>
    </r>
    <r>
      <rPr>
        <sz val="11"/>
        <rFont val="ＭＳ Ｐゴシック"/>
        <family val="3"/>
      </rPr>
      <t>のうち、2歳児の必要面積のみ面積算入</t>
    </r>
    <rPh sb="22" eb="24">
      <t>ホユウ</t>
    </rPh>
    <rPh sb="40" eb="42">
      <t>メンセキ</t>
    </rPh>
    <rPh sb="42" eb="44">
      <t>サンニュウ</t>
    </rPh>
    <phoneticPr fontId="2"/>
  </si>
  <si>
    <t>乳児室</t>
    <rPh sb="0" eb="3">
      <t>ニュウジシツ</t>
    </rPh>
    <phoneticPr fontId="1"/>
  </si>
  <si>
    <t>ほふく室</t>
    <rPh sb="3" eb="4">
      <t>シツ</t>
    </rPh>
    <phoneticPr fontId="1"/>
  </si>
  <si>
    <t>乳児室</t>
    <rPh sb="0" eb="3">
      <t>ニュウジシツ</t>
    </rPh>
    <phoneticPr fontId="8"/>
  </si>
  <si>
    <t>ほふく室</t>
    <rPh sb="3" eb="4">
      <t>シツ</t>
    </rPh>
    <phoneticPr fontId="8"/>
  </si>
  <si>
    <t>※飲料水用設備は、手洗い用設備・足洗い用設備と区別して備えること。</t>
    <phoneticPr fontId="2"/>
  </si>
  <si>
    <t>屋上④</t>
    <rPh sb="0" eb="2">
      <t>オクジョウ</t>
    </rPh>
    <phoneticPr fontId="2"/>
  </si>
  <si>
    <t>屋上③</t>
    <rPh sb="0" eb="2">
      <t>オクジョウ</t>
    </rPh>
    <phoneticPr fontId="2"/>
  </si>
  <si>
    <t>屋上②</t>
    <rPh sb="0" eb="2">
      <t>オクジョウ</t>
    </rPh>
    <phoneticPr fontId="2"/>
  </si>
  <si>
    <t>屋上①</t>
    <rPh sb="0" eb="2">
      <t>オクジョウ</t>
    </rPh>
    <phoneticPr fontId="2"/>
  </si>
  <si>
    <t>地上</t>
    <rPh sb="0" eb="2">
      <t>チジョウ</t>
    </rPh>
    <phoneticPr fontId="2"/>
  </si>
  <si>
    <t>5歳児</t>
    <rPh sb="1" eb="2">
      <t>サイ</t>
    </rPh>
    <rPh sb="2" eb="3">
      <t>ジ</t>
    </rPh>
    <phoneticPr fontId="2"/>
  </si>
  <si>
    <t>4歳児</t>
    <rPh sb="1" eb="2">
      <t>サイ</t>
    </rPh>
    <rPh sb="2" eb="3">
      <t>ジ</t>
    </rPh>
    <phoneticPr fontId="2"/>
  </si>
  <si>
    <t>3歳児</t>
    <rPh sb="1" eb="2">
      <t>サイ</t>
    </rPh>
    <rPh sb="2" eb="3">
      <t>ジ</t>
    </rPh>
    <phoneticPr fontId="2"/>
  </si>
  <si>
    <t>2歳児</t>
    <rPh sb="1" eb="2">
      <t>サイ</t>
    </rPh>
    <rPh sb="2" eb="3">
      <t>ジ</t>
    </rPh>
    <phoneticPr fontId="2"/>
  </si>
  <si>
    <t>適否</t>
    <rPh sb="0" eb="2">
      <t>テキヒ</t>
    </rPh>
    <phoneticPr fontId="2"/>
  </si>
  <si>
    <t>必要面積</t>
    <rPh sb="0" eb="2">
      <t>ヒツヨウ</t>
    </rPh>
    <rPh sb="2" eb="4">
      <t>メンセキ</t>
    </rPh>
    <phoneticPr fontId="2"/>
  </si>
  <si>
    <t>【参考】
保育室設置範囲</t>
    <rPh sb="1" eb="3">
      <t>サンコウ</t>
    </rPh>
    <rPh sb="5" eb="7">
      <t>ホイク</t>
    </rPh>
    <rPh sb="7" eb="8">
      <t>シツ</t>
    </rPh>
    <rPh sb="8" eb="10">
      <t>セッチ</t>
    </rPh>
    <rPh sb="10" eb="12">
      <t>ハンイ</t>
    </rPh>
    <phoneticPr fontId="2"/>
  </si>
  <si>
    <t>上下1階の範囲内にある保育室の園児数</t>
    <rPh sb="0" eb="2">
      <t>ジョウゲ</t>
    </rPh>
    <rPh sb="3" eb="4">
      <t>カイ</t>
    </rPh>
    <rPh sb="5" eb="8">
      <t>ハンイナイ</t>
    </rPh>
    <rPh sb="11" eb="13">
      <t>ホイク</t>
    </rPh>
    <rPh sb="13" eb="14">
      <t>シツ</t>
    </rPh>
    <rPh sb="15" eb="17">
      <t>エンジ</t>
    </rPh>
    <rPh sb="17" eb="18">
      <t>スウ</t>
    </rPh>
    <phoneticPr fontId="2"/>
  </si>
  <si>
    <t>保有面積</t>
    <rPh sb="0" eb="2">
      <t>ホユウ</t>
    </rPh>
    <rPh sb="2" eb="4">
      <t>メンセキ</t>
    </rPh>
    <phoneticPr fontId="2"/>
  </si>
  <si>
    <t>設置階</t>
    <rPh sb="0" eb="2">
      <t>セッチ</t>
    </rPh>
    <rPh sb="2" eb="3">
      <t>カイ</t>
    </rPh>
    <phoneticPr fontId="2"/>
  </si>
  <si>
    <t>園庭</t>
    <rPh sb="0" eb="2">
      <t>エンテイ</t>
    </rPh>
    <phoneticPr fontId="2"/>
  </si>
  <si>
    <t>地上園庭・屋上園庭の面積</t>
    <rPh sb="0" eb="2">
      <t>チジョウ</t>
    </rPh>
    <rPh sb="2" eb="4">
      <t>エンテイ</t>
    </rPh>
    <rPh sb="5" eb="7">
      <t>オクジョウ</t>
    </rPh>
    <rPh sb="7" eb="9">
      <t>エンテイ</t>
    </rPh>
    <rPh sb="10" eb="12">
      <t>メンセキ</t>
    </rPh>
    <phoneticPr fontId="2"/>
  </si>
  <si>
    <t>3歳（満3歳以上）は学級編成を行うため、2歳児の保育室で2歳児の必要面積を満たしているか</t>
    <rPh sb="1" eb="2">
      <t>サイ</t>
    </rPh>
    <rPh sb="3" eb="4">
      <t>マン</t>
    </rPh>
    <rPh sb="5" eb="6">
      <t>サイ</t>
    </rPh>
    <rPh sb="6" eb="8">
      <t>イジョウ</t>
    </rPh>
    <rPh sb="10" eb="12">
      <t>ガッキュウ</t>
    </rPh>
    <rPh sb="12" eb="14">
      <t>ヘンセイ</t>
    </rPh>
    <rPh sb="15" eb="16">
      <t>オコナ</t>
    </rPh>
    <rPh sb="21" eb="22">
      <t>サイ</t>
    </rPh>
    <rPh sb="22" eb="23">
      <t>ジ</t>
    </rPh>
    <rPh sb="24" eb="26">
      <t>ホイク</t>
    </rPh>
    <rPh sb="26" eb="27">
      <t>シツ</t>
    </rPh>
    <rPh sb="29" eb="30">
      <t>サイ</t>
    </rPh>
    <rPh sb="30" eb="31">
      <t>ジ</t>
    </rPh>
    <rPh sb="32" eb="34">
      <t>ヒツヨウ</t>
    </rPh>
    <rPh sb="34" eb="36">
      <t>メンセキ</t>
    </rPh>
    <rPh sb="37" eb="38">
      <t>ミ</t>
    </rPh>
    <phoneticPr fontId="2"/>
  </si>
  <si>
    <t>1～3階</t>
    <rPh sb="3" eb="4">
      <t>カイ</t>
    </rPh>
    <phoneticPr fontId="2"/>
  </si>
  <si>
    <t>3階</t>
    <rPh sb="1" eb="2">
      <t>カイ</t>
    </rPh>
    <phoneticPr fontId="2"/>
  </si>
  <si>
    <t>4階</t>
    <rPh sb="1" eb="2">
      <t>カイ</t>
    </rPh>
    <phoneticPr fontId="2"/>
  </si>
  <si>
    <t>保育室設置範囲</t>
    <rPh sb="0" eb="2">
      <t>ホイク</t>
    </rPh>
    <rPh sb="2" eb="3">
      <t>シツ</t>
    </rPh>
    <rPh sb="3" eb="5">
      <t>セッチ</t>
    </rPh>
    <rPh sb="5" eb="7">
      <t>ハンイ</t>
    </rPh>
    <phoneticPr fontId="2"/>
  </si>
  <si>
    <t>1～2階</t>
    <rPh sb="3" eb="4">
      <t>カイ</t>
    </rPh>
    <phoneticPr fontId="2"/>
  </si>
  <si>
    <t>2～4階</t>
    <rPh sb="3" eb="4">
      <t>カイ</t>
    </rPh>
    <phoneticPr fontId="2"/>
  </si>
  <si>
    <t>3～5階</t>
    <rPh sb="3" eb="4">
      <t>カイ</t>
    </rPh>
    <phoneticPr fontId="2"/>
  </si>
  <si>
    <r>
      <rPr>
        <b/>
        <u/>
        <sz val="11"/>
        <rFont val="ＭＳ Ｐゴシック"/>
        <family val="3"/>
      </rPr>
      <t>3階以上に</t>
    </r>
    <r>
      <rPr>
        <sz val="11"/>
        <rFont val="ＭＳ Ｐゴシック"/>
        <family val="3"/>
      </rPr>
      <t xml:space="preserve">保育室がある学級の園児数
</t>
    </r>
    <r>
      <rPr>
        <b/>
        <sz val="11"/>
        <rFont val="ＭＳ Ｐゴシック"/>
        <family val="3"/>
      </rPr>
      <t>(3歳（満3歳)以上)</t>
    </r>
    <rPh sb="1" eb="4">
      <t>カイイジョウ</t>
    </rPh>
    <rPh sb="5" eb="7">
      <t>ホイク</t>
    </rPh>
    <rPh sb="7" eb="8">
      <t>シツ</t>
    </rPh>
    <rPh sb="11" eb="13">
      <t>ガッキュウ</t>
    </rPh>
    <rPh sb="14" eb="16">
      <t>エンジ</t>
    </rPh>
    <rPh sb="16" eb="17">
      <t>スウ</t>
    </rPh>
    <rPh sb="20" eb="21">
      <t>サイ</t>
    </rPh>
    <rPh sb="22" eb="23">
      <t>マン</t>
    </rPh>
    <rPh sb="24" eb="25">
      <t>サイ</t>
    </rPh>
    <rPh sb="26" eb="28">
      <t>イジョウ</t>
    </rPh>
    <phoneticPr fontId="2"/>
  </si>
  <si>
    <t>3階以上に保育室がある場合の屋上園庭の面積</t>
    <rPh sb="11" eb="13">
      <t>バアイ</t>
    </rPh>
    <rPh sb="14" eb="16">
      <t>オクジョウ</t>
    </rPh>
    <rPh sb="16" eb="18">
      <t>エンテイ</t>
    </rPh>
    <rPh sb="19" eb="21">
      <t>メンセキ</t>
    </rPh>
    <phoneticPr fontId="2"/>
  </si>
  <si>
    <t>2歳児の保育室の面積</t>
    <rPh sb="1" eb="2">
      <t>サイ</t>
    </rPh>
    <rPh sb="2" eb="3">
      <t>ジ</t>
    </rPh>
    <rPh sb="4" eb="6">
      <t>ホイク</t>
    </rPh>
    <rPh sb="6" eb="7">
      <t>シツ</t>
    </rPh>
    <rPh sb="8" eb="10">
      <t>メンセキ</t>
    </rPh>
    <phoneticPr fontId="2"/>
  </si>
  <si>
    <t>★市の運用あり</t>
    <rPh sb="1" eb="2">
      <t>シ</t>
    </rPh>
    <rPh sb="3" eb="5">
      <t>ウンヨウ</t>
    </rPh>
    <phoneticPr fontId="2"/>
  </si>
  <si>
    <t>【保育所または幼稚園からの移行特例】</t>
    <rPh sb="7" eb="10">
      <t>ヨウチエン</t>
    </rPh>
    <phoneticPr fontId="2"/>
  </si>
  <si>
    <t>5階</t>
    <rPh sb="1" eb="2">
      <t>カイ</t>
    </rPh>
    <phoneticPr fontId="2"/>
  </si>
  <si>
    <t>上下1階の範囲内にある屋上園庭で、3階以上に保育室がある学級の園児数×3.3㎡の必要面積を満たしているか。</t>
    <rPh sb="0" eb="2">
      <t>ジョウゲ</t>
    </rPh>
    <rPh sb="3" eb="4">
      <t>カイ</t>
    </rPh>
    <rPh sb="5" eb="8">
      <t>ハンイナイ</t>
    </rPh>
    <rPh sb="11" eb="13">
      <t>オクジョウ</t>
    </rPh>
    <rPh sb="13" eb="15">
      <t>エンテイ</t>
    </rPh>
    <rPh sb="18" eb="21">
      <t>カイイジョウ</t>
    </rPh>
    <rPh sb="22" eb="24">
      <t>ホイク</t>
    </rPh>
    <rPh sb="24" eb="25">
      <t>シツ</t>
    </rPh>
    <rPh sb="28" eb="30">
      <t>ガッキュウ</t>
    </rPh>
    <rPh sb="31" eb="33">
      <t>エンジ</t>
    </rPh>
    <rPh sb="33" eb="34">
      <t>スウ</t>
    </rPh>
    <rPh sb="40" eb="42">
      <t>ヒツヨウ</t>
    </rPh>
    <rPh sb="42" eb="44">
      <t>メンセキ</t>
    </rPh>
    <rPh sb="45" eb="46">
      <t>ミ</t>
    </rPh>
    <phoneticPr fontId="2"/>
  </si>
  <si>
    <t>上下1階の範囲内にある2歳以上の子どもについて、園児数×3.3㎡の園庭の必要面積を満たしているか</t>
    <rPh sb="12" eb="13">
      <t>サイ</t>
    </rPh>
    <rPh sb="13" eb="15">
      <t>イジョウ</t>
    </rPh>
    <rPh sb="16" eb="17">
      <t>コ</t>
    </rPh>
    <phoneticPr fontId="2"/>
  </si>
  <si>
    <t>【複数棟がある場合】</t>
    <rPh sb="1" eb="3">
      <t>フクスウ</t>
    </rPh>
    <rPh sb="3" eb="4">
      <t>トウ</t>
    </rPh>
    <rPh sb="7" eb="9">
      <t>バアイ</t>
    </rPh>
    <phoneticPr fontId="2"/>
  </si>
  <si>
    <r>
      <t>2歳児については、上下1階の範囲内に園庭がなくてもよい。</t>
    </r>
    <r>
      <rPr>
        <sz val="11"/>
        <rFont val="ＭＳ Ｐ明朝"/>
        <family val="1"/>
      </rPr>
      <t>（必要な園庭の面積（1人あたり3.3㎡)を、地上または屋上園庭(満3歳以上の必要面積を除く）で確保している）</t>
    </r>
    <rPh sb="9" eb="11">
      <t>ジョウゲ</t>
    </rPh>
    <rPh sb="12" eb="13">
      <t>カイ</t>
    </rPh>
    <rPh sb="14" eb="17">
      <t>ハンイナイ</t>
    </rPh>
    <rPh sb="18" eb="20">
      <t>エンテイ</t>
    </rPh>
    <rPh sb="39" eb="40">
      <t>ヒト</t>
    </rPh>
    <phoneticPr fontId="2"/>
  </si>
  <si>
    <t>※複数棟がある場合は、それぞれの棟及び敷地で満たすこと。</t>
    <rPh sb="1" eb="3">
      <t>フクスウ</t>
    </rPh>
    <rPh sb="3" eb="4">
      <t>トウ</t>
    </rPh>
    <rPh sb="7" eb="9">
      <t>バアイ</t>
    </rPh>
    <rPh sb="16" eb="17">
      <t>トウ</t>
    </rPh>
    <rPh sb="17" eb="18">
      <t>オヨ</t>
    </rPh>
    <rPh sb="19" eb="21">
      <t>シキチ</t>
    </rPh>
    <rPh sb="22" eb="23">
      <t>ミ</t>
    </rPh>
    <phoneticPr fontId="2"/>
  </si>
  <si>
    <t>満3歳を2歳児または3歳児と一緒に保育するときの面積</t>
    <rPh sb="0" eb="1">
      <t>マン</t>
    </rPh>
    <rPh sb="2" eb="3">
      <t>サイ</t>
    </rPh>
    <rPh sb="5" eb="6">
      <t>サイ</t>
    </rPh>
    <rPh sb="6" eb="7">
      <t>ジ</t>
    </rPh>
    <rPh sb="11" eb="12">
      <t>サイ</t>
    </rPh>
    <rPh sb="12" eb="13">
      <t>ジ</t>
    </rPh>
    <rPh sb="14" eb="16">
      <t>イッショ</t>
    </rPh>
    <rPh sb="17" eb="19">
      <t>ホイク</t>
    </rPh>
    <rPh sb="24" eb="26">
      <t>メンセキ</t>
    </rPh>
    <phoneticPr fontId="2"/>
  </si>
  <si>
    <t>※3月31日時点で同じ年齢の園児で編制すること。</t>
    <rPh sb="2" eb="3">
      <t>ガツ</t>
    </rPh>
    <rPh sb="5" eb="6">
      <t>ニチ</t>
    </rPh>
    <rPh sb="6" eb="8">
      <t>ジテン</t>
    </rPh>
    <rPh sb="9" eb="10">
      <t>オナ</t>
    </rPh>
    <rPh sb="11" eb="13">
      <t>ネンレイ</t>
    </rPh>
    <rPh sb="14" eb="16">
      <t>エンジ</t>
    </rPh>
    <rPh sb="17" eb="19">
      <t>ヘンセイ</t>
    </rPh>
    <phoneticPr fontId="2"/>
  </si>
  <si>
    <t>　ただし、地域の実情等に応じて異なる年齢にある園児で編制すること等も可。</t>
    <rPh sb="5" eb="7">
      <t>チイキ</t>
    </rPh>
    <rPh sb="8" eb="10">
      <t>ジツジョウ</t>
    </rPh>
    <rPh sb="10" eb="11">
      <t>トウ</t>
    </rPh>
    <rPh sb="12" eb="13">
      <t>オウ</t>
    </rPh>
    <rPh sb="15" eb="16">
      <t>コト</t>
    </rPh>
    <rPh sb="18" eb="20">
      <t>ネンレイ</t>
    </rPh>
    <rPh sb="23" eb="25">
      <t>エンジ</t>
    </rPh>
    <rPh sb="26" eb="28">
      <t>ヘンセイ</t>
    </rPh>
    <rPh sb="32" eb="33">
      <t>トウ</t>
    </rPh>
    <rPh sb="34" eb="35">
      <t>カ</t>
    </rPh>
    <phoneticPr fontId="2"/>
  </si>
  <si>
    <t>2歳児の園児数</t>
    <rPh sb="1" eb="3">
      <t>サイジ</t>
    </rPh>
    <rPh sb="4" eb="6">
      <t>エンジ</t>
    </rPh>
    <rPh sb="6" eb="7">
      <t>スウ</t>
    </rPh>
    <phoneticPr fontId="2"/>
  </si>
  <si>
    <t>2歳児の保育室</t>
    <rPh sb="1" eb="3">
      <t>サイジ</t>
    </rPh>
    <rPh sb="4" eb="7">
      <t>ホイクシツ</t>
    </rPh>
    <phoneticPr fontId="2"/>
  </si>
  <si>
    <t>満3歳を2歳児または3歳児と一緒に保育するときは、満3歳の園児数×1.98㎡の面積が2歳児または3歳児の保育室にあるか。満3歳児クラスを設ける場合は、満3歳児クラスの学級があるか。</t>
    <rPh sb="25" eb="26">
      <t>マン</t>
    </rPh>
    <rPh sb="27" eb="28">
      <t>サイ</t>
    </rPh>
    <rPh sb="29" eb="31">
      <t>エンジ</t>
    </rPh>
    <rPh sb="31" eb="32">
      <t>スウ</t>
    </rPh>
    <rPh sb="39" eb="41">
      <t>メンセキ</t>
    </rPh>
    <rPh sb="43" eb="45">
      <t>サイジ</t>
    </rPh>
    <rPh sb="49" eb="51">
      <t>サイジ</t>
    </rPh>
    <rPh sb="52" eb="54">
      <t>ホイク</t>
    </rPh>
    <rPh sb="54" eb="55">
      <t>シツ</t>
    </rPh>
    <rPh sb="60" eb="61">
      <t>マン</t>
    </rPh>
    <rPh sb="62" eb="63">
      <t>サイ</t>
    </rPh>
    <rPh sb="63" eb="64">
      <t>ジ</t>
    </rPh>
    <rPh sb="68" eb="69">
      <t>モウ</t>
    </rPh>
    <rPh sb="71" eb="73">
      <t>バアイ</t>
    </rPh>
    <rPh sb="75" eb="76">
      <t>マン</t>
    </rPh>
    <rPh sb="77" eb="78">
      <t>サイ</t>
    </rPh>
    <rPh sb="78" eb="79">
      <t>ジ</t>
    </rPh>
    <rPh sb="83" eb="85">
      <t>ガッキュウ</t>
    </rPh>
    <phoneticPr fontId="2"/>
  </si>
  <si>
    <t>満3歳の受入</t>
    <rPh sb="0" eb="1">
      <t>マン</t>
    </rPh>
    <rPh sb="2" eb="3">
      <t>サイ</t>
    </rPh>
    <rPh sb="4" eb="6">
      <t>ウケイレ</t>
    </rPh>
    <phoneticPr fontId="2"/>
  </si>
  <si>
    <t>受入クラスとの合計園児数</t>
    <rPh sb="0" eb="2">
      <t>ウケイ</t>
    </rPh>
    <rPh sb="7" eb="9">
      <t>ゴウケイ</t>
    </rPh>
    <rPh sb="9" eb="11">
      <t>エンジ</t>
    </rPh>
    <rPh sb="11" eb="12">
      <t>スウ</t>
    </rPh>
    <phoneticPr fontId="2"/>
  </si>
  <si>
    <t>受入クラスの面積</t>
    <rPh sb="0" eb="2">
      <t>ウケイレ</t>
    </rPh>
    <rPh sb="6" eb="8">
      <t>メンセキ</t>
    </rPh>
    <phoneticPr fontId="2"/>
  </si>
  <si>
    <t>満3歳＋受入クラスとの合計園児数×3.3㎡の園庭面積が上下1階の範囲内にある園庭にあるか</t>
    <rPh sb="4" eb="6">
      <t>ウケイレ</t>
    </rPh>
    <rPh sb="11" eb="13">
      <t>ゴウケイ</t>
    </rPh>
    <rPh sb="13" eb="15">
      <t>エンジ</t>
    </rPh>
    <rPh sb="15" eb="16">
      <t>スウ</t>
    </rPh>
    <rPh sb="22" eb="24">
      <t>エンテイ</t>
    </rPh>
    <rPh sb="38" eb="40">
      <t>エンテイ</t>
    </rPh>
    <phoneticPr fontId="2"/>
  </si>
  <si>
    <t>上下1階にある園庭の合計</t>
    <rPh sb="0" eb="2">
      <t>ジョウゲ</t>
    </rPh>
    <rPh sb="3" eb="4">
      <t>カイ</t>
    </rPh>
    <rPh sb="7" eb="9">
      <t>エンテイ</t>
    </rPh>
    <rPh sb="10" eb="12">
      <t>ゴウケイ</t>
    </rPh>
    <phoneticPr fontId="2"/>
  </si>
  <si>
    <t>※1号認定子どもの満3歳児についての取扱い</t>
    <rPh sb="2" eb="3">
      <t>ゴウ</t>
    </rPh>
    <rPh sb="3" eb="5">
      <t>ニンテイ</t>
    </rPh>
    <rPh sb="5" eb="6">
      <t>コ</t>
    </rPh>
    <rPh sb="9" eb="10">
      <t>マン</t>
    </rPh>
    <rPh sb="11" eb="12">
      <t>サイ</t>
    </rPh>
    <rPh sb="12" eb="13">
      <t>ジ</t>
    </rPh>
    <rPh sb="18" eb="20">
      <t>トリアツカ</t>
    </rPh>
    <phoneticPr fontId="2"/>
  </si>
  <si>
    <t>□</t>
  </si>
  <si>
    <t>新設</t>
    <rPh sb="0" eb="2">
      <t>シンセツ</t>
    </rPh>
    <phoneticPr fontId="2"/>
  </si>
  <si>
    <t>幼稚園からの移行</t>
  </si>
  <si>
    <t>保育所からの移行</t>
  </si>
  <si>
    <t>耐火建築物である</t>
    <phoneticPr fontId="2"/>
  </si>
  <si>
    <t>教育及び保育の内容が効果的に実施できる環境に配慮されている</t>
    <phoneticPr fontId="2"/>
  </si>
  <si>
    <t>園児の利用しやすい場所に便所、水飲み場等がある</t>
    <phoneticPr fontId="2"/>
  </si>
  <si>
    <t>防災上の観点（避難用階段、防火戸、転落防止の金網、警報設備の設置等）に留意されている</t>
    <phoneticPr fontId="2"/>
  </si>
  <si>
    <t>地上の園庭と同様の環境が確保されているとともに、保育室のある階の上下一階の範囲内に位置し、園児が室内と戸外の環境を結び付けて自ら多様な遊びが展開できるよう、園児自らの意思で行き来できる(★市の運用有)</t>
    <phoneticPr fontId="2"/>
  </si>
  <si>
    <t>木造</t>
    <phoneticPr fontId="2"/>
  </si>
  <si>
    <t>鉄骨造</t>
    <phoneticPr fontId="2"/>
  </si>
  <si>
    <t>鉄筋コンクリート造</t>
    <phoneticPr fontId="2"/>
  </si>
  <si>
    <t>耐火</t>
    <phoneticPr fontId="2"/>
  </si>
  <si>
    <t>準耐火（イ）</t>
    <phoneticPr fontId="2"/>
  </si>
  <si>
    <t>準耐火（ロ）</t>
    <phoneticPr fontId="2"/>
  </si>
  <si>
    <t>その他</t>
    <phoneticPr fontId="2"/>
  </si>
  <si>
    <t>飲料水用設備</t>
    <phoneticPr fontId="2"/>
  </si>
  <si>
    <t>手洗い用設備</t>
    <phoneticPr fontId="2"/>
  </si>
  <si>
    <t>足洗い用設備</t>
    <phoneticPr fontId="2"/>
  </si>
  <si>
    <t>水遊び場</t>
    <phoneticPr fontId="2"/>
  </si>
  <si>
    <t>園児清浄用設備</t>
    <phoneticPr fontId="2"/>
  </si>
  <si>
    <t>放送聴取設備</t>
    <phoneticPr fontId="2"/>
  </si>
  <si>
    <t>映写設備</t>
    <phoneticPr fontId="2"/>
  </si>
  <si>
    <t>3階以上に3歳(満3歳)以上の保育室がある</t>
    <phoneticPr fontId="2"/>
  </si>
  <si>
    <t>上下1階の範囲内に園庭がある</t>
  </si>
  <si>
    <t>★市の運用あり</t>
    <phoneticPr fontId="2"/>
  </si>
  <si>
    <t>受入年齢　</t>
  </si>
  <si>
    <t>から5歳まで</t>
    <phoneticPr fontId="2"/>
  </si>
  <si>
    <t>＜認可基準には明記されていないが、本市で確認している事項＞※否がある場合は、個別に相談を行います。</t>
    <rPh sb="1" eb="3">
      <t>ニンカ</t>
    </rPh>
    <rPh sb="3" eb="5">
      <t>キジュン</t>
    </rPh>
    <rPh sb="7" eb="9">
      <t>メイキ</t>
    </rPh>
    <rPh sb="17" eb="19">
      <t>ホンシ</t>
    </rPh>
    <rPh sb="20" eb="22">
      <t>カクニン</t>
    </rPh>
    <rPh sb="26" eb="28">
      <t>ジコウ</t>
    </rPh>
    <rPh sb="34" eb="36">
      <t>バアイ</t>
    </rPh>
    <rPh sb="38" eb="40">
      <t>コベツ</t>
    </rPh>
    <rPh sb="41" eb="43">
      <t>ソウダン</t>
    </rPh>
    <rPh sb="44" eb="45">
      <t>オコナ</t>
    </rPh>
    <phoneticPr fontId="2"/>
  </si>
  <si>
    <t>【上記に否がある場合】</t>
    <rPh sb="1" eb="3">
      <t>ジョウキ</t>
    </rPh>
    <rPh sb="8" eb="10">
      <t>バアイ</t>
    </rPh>
    <phoneticPr fontId="2"/>
  </si>
  <si>
    <t xml:space="preserve">・色のついたセルに、室名ごとに室数と面積を記入して下さい。合計は自動的に入ります。
・建物が複数に分かれる場合は、建物１、建物2、とわけてご記入ください。
・保育室（満3歳）については、満3歳児クラスを独立して設ける場合のみご記入ください。
</t>
    <rPh sb="1" eb="2">
      <t>イロ</t>
    </rPh>
    <rPh sb="10" eb="11">
      <t>シツ</t>
    </rPh>
    <rPh sb="11" eb="12">
      <t>メイ</t>
    </rPh>
    <rPh sb="15" eb="16">
      <t>シツ</t>
    </rPh>
    <rPh sb="16" eb="17">
      <t>スウ</t>
    </rPh>
    <rPh sb="18" eb="20">
      <t>メンセキ</t>
    </rPh>
    <rPh sb="21" eb="23">
      <t>キニュウ</t>
    </rPh>
    <rPh sb="25" eb="26">
      <t>クダ</t>
    </rPh>
    <rPh sb="29" eb="31">
      <t>ゴウケイ</t>
    </rPh>
    <rPh sb="32" eb="34">
      <t>ジドウ</t>
    </rPh>
    <rPh sb="34" eb="35">
      <t>テキ</t>
    </rPh>
    <rPh sb="36" eb="37">
      <t>ハイ</t>
    </rPh>
    <rPh sb="81" eb="84">
      <t>ホイクシツ</t>
    </rPh>
    <rPh sb="85" eb="86">
      <t>マン</t>
    </rPh>
    <rPh sb="87" eb="88">
      <t>サイ</t>
    </rPh>
    <rPh sb="97" eb="98">
      <t>サイ</t>
    </rPh>
    <rPh sb="98" eb="99">
      <t>ジ</t>
    </rPh>
    <rPh sb="103" eb="105">
      <t>ドクリツ</t>
    </rPh>
    <rPh sb="107" eb="108">
      <t>モウ</t>
    </rPh>
    <rPh sb="110" eb="112">
      <t>バアイ</t>
    </rPh>
    <rPh sb="115" eb="117">
      <t>キニュウ</t>
    </rPh>
    <phoneticPr fontId="2"/>
  </si>
  <si>
    <t>□園具・教具</t>
    <rPh sb="1" eb="2">
      <t>エン</t>
    </rPh>
    <rPh sb="2" eb="3">
      <t>グ</t>
    </rPh>
    <rPh sb="4" eb="6">
      <t>キョウグ</t>
    </rPh>
    <phoneticPr fontId="2"/>
  </si>
  <si>
    <t>□医療品</t>
    <rPh sb="1" eb="4">
      <t>イリョウヒン</t>
    </rPh>
    <phoneticPr fontId="2"/>
  </si>
  <si>
    <t>□</t>
    <phoneticPr fontId="24"/>
  </si>
  <si>
    <t>便所（3歳以上）</t>
    <rPh sb="0" eb="2">
      <t>ベンジョ</t>
    </rPh>
    <rPh sb="4" eb="7">
      <t>サイイジョウ</t>
    </rPh>
    <phoneticPr fontId="27"/>
  </si>
  <si>
    <t>建物 １  （   　　　　  造 ）   既設・新設</t>
    <rPh sb="0" eb="2">
      <t>タテモノ</t>
    </rPh>
    <rPh sb="16" eb="17">
      <t>ツク</t>
    </rPh>
    <rPh sb="22" eb="24">
      <t>キセツ</t>
    </rPh>
    <rPh sb="25" eb="26">
      <t>シンチク</t>
    </rPh>
    <rPh sb="26" eb="27">
      <t>セツ</t>
    </rPh>
    <phoneticPr fontId="8"/>
  </si>
  <si>
    <r>
      <t>建物 2  （　　 　　　   造 ）   既設</t>
    </r>
    <r>
      <rPr>
        <sz val="9"/>
        <rFont val="ＭＳ Ｐ明朝"/>
        <family val="1"/>
        <charset val="128"/>
      </rPr>
      <t>・新設</t>
    </r>
    <rPh sb="0" eb="2">
      <t>タテモノ</t>
    </rPh>
    <phoneticPr fontId="8"/>
  </si>
  <si>
    <t>保育室
必要面積</t>
    <rPh sb="0" eb="3">
      <t>ホイクシツ</t>
    </rPh>
    <rPh sb="4" eb="6">
      <t>ヒツヨウ</t>
    </rPh>
    <rPh sb="6" eb="8">
      <t>メンセキ</t>
    </rPh>
    <phoneticPr fontId="2"/>
  </si>
  <si>
    <t>園庭
必要面積</t>
    <rPh sb="0" eb="2">
      <t>エンテイ</t>
    </rPh>
    <rPh sb="3" eb="5">
      <t>ヒツヨウ</t>
    </rPh>
    <rPh sb="5" eb="7">
      <t>メンセキ</t>
    </rPh>
    <phoneticPr fontId="2"/>
  </si>
  <si>
    <t>　否のとき</t>
    <rPh sb="1" eb="2">
      <t>ヒ</t>
    </rPh>
    <phoneticPr fontId="2"/>
  </si>
  <si>
    <t>９　食事の提供</t>
    <phoneticPr fontId="24"/>
  </si>
  <si>
    <t>区分</t>
    <rPh sb="0" eb="2">
      <t>クブン</t>
    </rPh>
    <phoneticPr fontId="24"/>
  </si>
  <si>
    <t>0歳児</t>
    <rPh sb="1" eb="3">
      <t>サイジ</t>
    </rPh>
    <phoneticPr fontId="24"/>
  </si>
  <si>
    <t>1歳児</t>
    <rPh sb="1" eb="3">
      <t>サイジ</t>
    </rPh>
    <phoneticPr fontId="24"/>
  </si>
  <si>
    <t>2歳児</t>
    <rPh sb="1" eb="3">
      <t>サイジ</t>
    </rPh>
    <phoneticPr fontId="24"/>
  </si>
  <si>
    <t>3歳児</t>
    <rPh sb="1" eb="3">
      <t>サイジ</t>
    </rPh>
    <phoneticPr fontId="24"/>
  </si>
  <si>
    <t>4歳児</t>
    <rPh sb="1" eb="3">
      <t>サイジ</t>
    </rPh>
    <phoneticPr fontId="24"/>
  </si>
  <si>
    <t>5歳児</t>
    <rPh sb="1" eb="3">
      <t>サイジ</t>
    </rPh>
    <phoneticPr fontId="24"/>
  </si>
  <si>
    <t>方法</t>
    <rPh sb="0" eb="2">
      <t>ホウホウ</t>
    </rPh>
    <phoneticPr fontId="24"/>
  </si>
  <si>
    <t>自園調理</t>
    <rPh sb="0" eb="4">
      <t>ジエンチョウリ</t>
    </rPh>
    <phoneticPr fontId="24"/>
  </si>
  <si>
    <t>自園調理</t>
    <rPh sb="0" eb="2">
      <t>ジエン</t>
    </rPh>
    <rPh sb="2" eb="4">
      <t>チョウリ</t>
    </rPh>
    <phoneticPr fontId="24"/>
  </si>
  <si>
    <t>外部搬入</t>
    <rPh sb="0" eb="4">
      <t>ガイブハンニュウ</t>
    </rPh>
    <phoneticPr fontId="24"/>
  </si>
  <si>
    <t>※外部搬入の場合は「給食の外部搬入計画書」を添付すること</t>
    <rPh sb="1" eb="5">
      <t>ガイブハンニュウ</t>
    </rPh>
    <rPh sb="6" eb="8">
      <t>バアイ</t>
    </rPh>
    <rPh sb="10" eb="12">
      <t>キュウショク</t>
    </rPh>
    <rPh sb="13" eb="17">
      <t>ガイブハンニュウ</t>
    </rPh>
    <rPh sb="17" eb="20">
      <t>ケイカクショ</t>
    </rPh>
    <rPh sb="22" eb="24">
      <t>テンプ</t>
    </rPh>
    <phoneticPr fontId="24"/>
  </si>
  <si>
    <r>
      <t>平成27年4月1日以降</t>
    </r>
    <r>
      <rPr>
        <sz val="12"/>
        <color indexed="10"/>
        <rFont val="ＭＳ Ｐゴシック"/>
        <family val="3"/>
        <charset val="128"/>
      </rPr>
      <t>に設置された保育所・幼稚園は移行特例の</t>
    </r>
    <r>
      <rPr>
        <u/>
        <sz val="12"/>
        <color indexed="10"/>
        <rFont val="ＭＳ Ｐゴシック"/>
        <family val="3"/>
        <charset val="128"/>
      </rPr>
      <t>対象外です。</t>
    </r>
    <rPh sb="0" eb="2">
      <t>ヘイセイ</t>
    </rPh>
    <rPh sb="4" eb="5">
      <t>ネン</t>
    </rPh>
    <rPh sb="6" eb="7">
      <t>ガツ</t>
    </rPh>
    <rPh sb="8" eb="9">
      <t>ニチ</t>
    </rPh>
    <rPh sb="9" eb="11">
      <t>イコウ</t>
    </rPh>
    <rPh sb="12" eb="14">
      <t>セッチ</t>
    </rPh>
    <rPh sb="17" eb="19">
      <t>ホイク</t>
    </rPh>
    <rPh sb="19" eb="20">
      <t>ショ</t>
    </rPh>
    <rPh sb="21" eb="24">
      <t>ヨウチエン</t>
    </rPh>
    <rPh sb="25" eb="27">
      <t>イコウ</t>
    </rPh>
    <rPh sb="27" eb="29">
      <t>トクレイ</t>
    </rPh>
    <rPh sb="30" eb="33">
      <t>タイショウガイ</t>
    </rPh>
    <phoneticPr fontId="2"/>
  </si>
  <si>
    <t>保育室小計</t>
    <rPh sb="0" eb="3">
      <t>ホイクシツ</t>
    </rPh>
    <rPh sb="3" eb="5">
      <t>ショウケイ</t>
    </rPh>
    <phoneticPr fontId="1"/>
  </si>
  <si>
    <t>遊戯室</t>
    <rPh sb="0" eb="3">
      <t>ユウギシツ</t>
    </rPh>
    <phoneticPr fontId="1"/>
  </si>
  <si>
    <t>小計</t>
    <rPh sb="0" eb="2">
      <t>ショウケイ</t>
    </rPh>
    <phoneticPr fontId="1"/>
  </si>
  <si>
    <r>
      <rPr>
        <sz val="11"/>
        <rFont val="ＭＳ Ｐゴシック"/>
        <family val="3"/>
      </rPr>
      <t>合　　計</t>
    </r>
    <r>
      <rPr>
        <sz val="9"/>
        <rFont val="ＭＳ Ｐゴシック"/>
        <family val="3"/>
      </rPr>
      <t xml:space="preserve">
（園舎延床面積）</t>
    </r>
    <rPh sb="0" eb="1">
      <t>ア</t>
    </rPh>
    <rPh sb="3" eb="4">
      <t>ケイ</t>
    </rPh>
    <rPh sb="6" eb="8">
      <t>エンシャ</t>
    </rPh>
    <rPh sb="8" eb="12">
      <t>ノベユカメンセキ</t>
    </rPh>
    <phoneticPr fontId="2"/>
  </si>
  <si>
    <t>耐火構造</t>
    <rPh sb="0" eb="2">
      <t>タイカ</t>
    </rPh>
    <phoneticPr fontId="2"/>
  </si>
  <si>
    <t xml:space="preserve"> から）</t>
    <phoneticPr fontId="24"/>
  </si>
  <si>
    <t xml:space="preserve">（その他の場合:  </t>
    <rPh sb="3" eb="4">
      <t>タ</t>
    </rPh>
    <rPh sb="5" eb="7">
      <t>バアイ</t>
    </rPh>
    <phoneticPr fontId="2"/>
  </si>
  <si>
    <t>その他必置の設備</t>
    <rPh sb="2" eb="3">
      <t>タ</t>
    </rPh>
    <rPh sb="3" eb="5">
      <t>ヒッチ</t>
    </rPh>
    <rPh sb="6" eb="8">
      <t>セツビ</t>
    </rPh>
    <phoneticPr fontId="2"/>
  </si>
  <si>
    <t>必置ではない設備</t>
    <rPh sb="0" eb="2">
      <t>ヒッチ</t>
    </rPh>
    <rPh sb="6" eb="8">
      <t>セツビ</t>
    </rPh>
    <phoneticPr fontId="2"/>
  </si>
  <si>
    <r>
      <t>満3歳に達した当該年度中は2歳児クラスとする　</t>
    </r>
    <r>
      <rPr>
        <b/>
        <sz val="9"/>
        <color indexed="10"/>
        <rFont val="ＭＳ Ｐゴシック"/>
        <family val="3"/>
        <charset val="128"/>
      </rPr>
      <t>★市の運用あり</t>
    </r>
    <rPh sb="0" eb="1">
      <t>マン</t>
    </rPh>
    <rPh sb="2" eb="3">
      <t>サイ</t>
    </rPh>
    <rPh sb="4" eb="5">
      <t>タッ</t>
    </rPh>
    <rPh sb="7" eb="9">
      <t>トウガイ</t>
    </rPh>
    <rPh sb="9" eb="12">
      <t>ネンドチュウ</t>
    </rPh>
    <rPh sb="14" eb="15">
      <t>サイ</t>
    </rPh>
    <rPh sb="15" eb="16">
      <t>ジ</t>
    </rPh>
    <rPh sb="24" eb="25">
      <t>シ</t>
    </rPh>
    <rPh sb="26" eb="28">
      <t>ウンヨウ</t>
    </rPh>
    <phoneticPr fontId="2"/>
  </si>
  <si>
    <r>
      <t>満3歳に達したあと、3歳児クラスとする　</t>
    </r>
    <r>
      <rPr>
        <b/>
        <sz val="9"/>
        <color indexed="10"/>
        <rFont val="ＭＳ Ｐゴシック"/>
        <family val="3"/>
        <charset val="128"/>
      </rPr>
      <t>★市の運用あり　　</t>
    </r>
    <r>
      <rPr>
        <sz val="9"/>
        <rFont val="ＭＳ Ｐゴシック"/>
        <family val="3"/>
        <charset val="128"/>
      </rPr>
      <t>　</t>
    </r>
    <rPh sb="0" eb="1">
      <t>マン</t>
    </rPh>
    <rPh sb="2" eb="3">
      <t>サイ</t>
    </rPh>
    <rPh sb="4" eb="5">
      <t>タッ</t>
    </rPh>
    <rPh sb="11" eb="12">
      <t>サイ</t>
    </rPh>
    <rPh sb="12" eb="13">
      <t>ジ</t>
    </rPh>
    <phoneticPr fontId="2"/>
  </si>
  <si>
    <r>
      <t>満3歳児クラスを設ける　</t>
    </r>
    <r>
      <rPr>
        <b/>
        <sz val="9"/>
        <rFont val="ＭＳ Ｐゴシック"/>
        <family val="3"/>
        <charset val="128"/>
      </rPr>
      <t>→学級数記入</t>
    </r>
    <rPh sb="0" eb="1">
      <t>マン</t>
    </rPh>
    <rPh sb="2" eb="3">
      <t>サイ</t>
    </rPh>
    <rPh sb="3" eb="4">
      <t>ジ</t>
    </rPh>
    <rPh sb="8" eb="9">
      <t>モウ</t>
    </rPh>
    <rPh sb="13" eb="15">
      <t>ガッキュウ</t>
    </rPh>
    <rPh sb="15" eb="16">
      <t>カズ</t>
    </rPh>
    <rPh sb="16" eb="18">
      <t>キニュウ</t>
    </rPh>
    <phoneticPr fontId="2"/>
  </si>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</sst>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_);[Red]\(0.00\)"/>
    <numFmt numFmtId="178" formatCode="#,##0.00_ "/>
    <numFmt numFmtId="179" formatCode="#,##0_ "/>
    <numFmt numFmtId="180" formatCode="#,##0_);[Red]\(#,##0\)"/>
    <numFmt numFmtId="181" formatCode="#,##0.00_);[Red]\(#,##0.00\)"/>
    <numFmt numFmtId="182" formatCode="0_);[Red]\(0\)"/>
    <numFmt numFmtId="183" formatCode="0&quot;階&quot;"/>
    <numFmt numFmtId="184" formatCode="\(General&quot;人&quot;\)"/>
  </numFmts>
  <fonts count="42">
    <font>
      <sz val="11"/>
      <name val="ＭＳ Ｐゴシック"/>
      <family val="3"/>
    </font>
    <font>
      <sz val="11"/>
      <name val="ＭＳ Ｐゴシック"/>
      <family val="3"/>
    </font>
    <font>
      <sz val="6"/>
      <name val="ＭＳ Ｐゴシック"/>
      <family val="3"/>
    </font>
    <font>
      <sz val="10"/>
      <name val="ＭＳ Ｐ明朝"/>
      <family val="1"/>
    </font>
    <font>
      <sz val="10"/>
      <name val="ＭＳ Ｐゴシック"/>
      <family val="3"/>
    </font>
    <font>
      <sz val="8"/>
      <name val="ＭＳ Ｐゴシック"/>
      <family val="3"/>
    </font>
    <font>
      <sz val="9"/>
      <name val="ＭＳ Ｐゴシック"/>
      <family val="3"/>
    </font>
    <font>
      <b/>
      <sz val="14"/>
      <name val="ＭＳ Ｐゴシック"/>
      <family val="3"/>
    </font>
    <font>
      <sz val="6"/>
      <name val="ＭＳ Ｐ明朝"/>
      <family val="1"/>
    </font>
    <font>
      <sz val="9"/>
      <name val="ＭＳ Ｐ明朝"/>
      <family val="1"/>
    </font>
    <font>
      <sz val="10.5"/>
      <name val="ＭＳ Ｐゴシック"/>
      <family val="3"/>
    </font>
    <font>
      <b/>
      <sz val="11"/>
      <name val="ＭＳ Ｐゴシック"/>
      <family val="3"/>
    </font>
    <font>
      <sz val="14"/>
      <name val="ＭＳ Ｐゴシック"/>
      <family val="3"/>
    </font>
    <font>
      <b/>
      <sz val="9"/>
      <name val="ＭＳ Ｐゴシック"/>
      <family val="3"/>
    </font>
    <font>
      <sz val="11"/>
      <name val="ＭＳ 明朝"/>
      <family val="1"/>
    </font>
    <font>
      <b/>
      <sz val="12"/>
      <name val="ＭＳ ゴシック"/>
      <family val="3"/>
    </font>
    <font>
      <b/>
      <u/>
      <sz val="11"/>
      <name val="ＭＳ Ｐゴシック"/>
      <family val="3"/>
    </font>
    <font>
      <sz val="11"/>
      <name val="ＭＳ Ｐ明朝"/>
      <family val="1"/>
    </font>
    <font>
      <b/>
      <sz val="12"/>
      <name val="ＭＳ Ｐゴシック"/>
      <family val="3"/>
    </font>
    <font>
      <sz val="12"/>
      <name val="ＭＳ Ｐゴシック"/>
      <family val="3"/>
    </font>
    <font>
      <sz val="11"/>
      <color indexed="10"/>
      <name val="ＭＳ Ｐゴシック"/>
      <family val="3"/>
    </font>
    <font>
      <b/>
      <sz val="11"/>
      <color indexed="10"/>
      <name val="ＭＳ Ｐゴシック"/>
      <family val="3"/>
    </font>
    <font>
      <b/>
      <sz val="9"/>
      <color indexed="10"/>
      <name val="ＭＳ Ｐゴシック"/>
      <family val="3"/>
    </font>
    <font>
      <sz val="11"/>
      <color indexed="10"/>
      <name val="HGS創英角ﾎﾟｯﾌﾟ体"/>
      <family val="3"/>
    </font>
    <font>
      <sz val="6"/>
      <name val="ＭＳ Ｐゴシック"/>
      <family val="3"/>
      <charset val="128"/>
    </font>
    <font>
      <sz val="9"/>
      <color indexed="81"/>
      <name val="MS P ゴシック"/>
      <family val="3"/>
      <charset val="128"/>
    </font>
    <font>
      <sz val="9"/>
      <name val="ＭＳ Ｐ明朝"/>
      <family val="1"/>
      <charset val="128"/>
    </font>
    <font>
      <sz val="6"/>
      <name val="ＭＳ Ｐ明朝"/>
      <family val="1"/>
      <charset val="128"/>
    </font>
    <font>
      <sz val="11"/>
      <color theme="1"/>
      <name val="ＭＳ Ｐゴシック"/>
      <family val="3"/>
    </font>
    <font>
      <b/>
      <sz val="11"/>
      <color theme="1"/>
      <name val="ＭＳ Ｐゴシック"/>
      <family val="3"/>
    </font>
    <font>
      <sz val="9"/>
      <color rgb="FFFF0000"/>
      <name val="ＭＳ Ｐ明朝"/>
      <family val="1"/>
    </font>
    <font>
      <sz val="8"/>
      <color theme="1"/>
      <name val="ＭＳ Ｐゴシック"/>
      <family val="3"/>
    </font>
    <font>
      <sz val="10"/>
      <name val="ＭＳ Ｐ明朝"/>
      <family val="1"/>
      <charset val="128"/>
    </font>
    <font>
      <sz val="9"/>
      <name val="ＭＳ Ｐゴシック"/>
      <family val="3"/>
      <charset val="128"/>
    </font>
    <font>
      <sz val="10"/>
      <name val="ＭＳ Ｐゴシック"/>
      <family val="3"/>
      <charset val="128"/>
    </font>
    <font>
      <sz val="11"/>
      <name val="ＭＳ Ｐゴシック"/>
      <family val="3"/>
      <charset val="128"/>
    </font>
    <font>
      <u/>
      <sz val="12"/>
      <color indexed="10"/>
      <name val="ＭＳ Ｐゴシック"/>
      <family val="3"/>
    </font>
    <font>
      <sz val="12"/>
      <color indexed="10"/>
      <name val="ＭＳ Ｐゴシック"/>
      <family val="3"/>
      <charset val="128"/>
    </font>
    <font>
      <u/>
      <sz val="12"/>
      <color indexed="10"/>
      <name val="ＭＳ Ｐゴシック"/>
      <family val="3"/>
      <charset val="128"/>
    </font>
    <font>
      <b/>
      <sz val="9"/>
      <color indexed="10"/>
      <name val="ＭＳ Ｐゴシック"/>
      <family val="3"/>
      <charset val="128"/>
    </font>
    <font>
      <b/>
      <sz val="9"/>
      <name val="ＭＳ Ｐゴシック"/>
      <family val="3"/>
      <charset val="128"/>
    </font>
    <font>
      <sz val="12"/>
      <name val="ＭＳ Ｐゴシック"/>
      <family val="3"/>
      <charset val="128"/>
    </font>
  </fonts>
  <fills count="8">
    <fill>
      <patternFill patternType="none"/>
    </fill>
    <fill>
      <patternFill patternType="gray125"/>
    </fill>
    <fill>
      <patternFill patternType="solid">
        <fgColor rgb="FFFFFF66"/>
        <bgColor indexed="64"/>
      </patternFill>
    </fill>
    <fill>
      <patternFill patternType="solid">
        <fgColor rgb="FF00B0F0"/>
        <bgColor indexed="64"/>
      </patternFill>
    </fill>
    <fill>
      <patternFill patternType="solid">
        <fgColor theme="0" tint="-0.24994659260841701"/>
        <bgColor indexed="64"/>
      </patternFill>
    </fill>
    <fill>
      <patternFill patternType="solid">
        <fgColor theme="4" tint="0.59996337778862885"/>
        <bgColor indexed="64"/>
      </patternFill>
    </fill>
    <fill>
      <patternFill patternType="solid">
        <fgColor theme="4" tint="0.79995117038483843"/>
        <bgColor indexed="64"/>
      </patternFill>
    </fill>
    <fill>
      <patternFill patternType="solid">
        <fgColor rgb="FFFFFFCC"/>
        <bgColor indexed="64"/>
      </patternFill>
    </fill>
  </fills>
  <borders count="8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medium">
        <color indexed="64"/>
      </right>
      <top/>
      <bottom style="dotted">
        <color indexed="64"/>
      </bottom>
      <diagonal/>
    </border>
    <border>
      <left/>
      <right style="dotted">
        <color indexed="64"/>
      </right>
      <top style="dotted">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style="medium">
        <color indexed="8"/>
      </top>
      <bottom/>
      <diagonal/>
    </border>
    <border>
      <left/>
      <right style="medium">
        <color indexed="8"/>
      </right>
      <top style="medium">
        <color indexed="8"/>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8"/>
      </left>
      <right/>
      <top style="medium">
        <color indexed="8"/>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tted">
        <color indexed="64"/>
      </top>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double">
        <color indexed="64"/>
      </right>
      <top/>
      <bottom style="thin">
        <color indexed="64"/>
      </bottom>
      <diagonal/>
    </border>
    <border>
      <left style="thin">
        <color indexed="64"/>
      </left>
      <right style="medium">
        <color indexed="64"/>
      </right>
      <top style="thin">
        <color indexed="64"/>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570">
    <xf numFmtId="0" fontId="0" fillId="0" borderId="0" xfId="0"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176" fontId="0" fillId="0" borderId="1" xfId="0" applyNumberFormat="1" applyFill="1" applyBorder="1" applyAlignment="1">
      <alignment vertical="center"/>
    </xf>
    <xf numFmtId="0" fontId="0" fillId="0" borderId="1" xfId="0"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horizontal="right" vertical="center"/>
    </xf>
    <xf numFmtId="0" fontId="0" fillId="0" borderId="4" xfId="0" applyFill="1" applyBorder="1" applyAlignment="1">
      <alignment horizontal="center" vertical="center"/>
    </xf>
    <xf numFmtId="0" fontId="0" fillId="0" borderId="4" xfId="0" applyFill="1" applyBorder="1" applyAlignment="1">
      <alignment vertical="center"/>
    </xf>
    <xf numFmtId="0" fontId="0" fillId="0" borderId="5" xfId="0" applyFill="1" applyBorder="1" applyAlignment="1">
      <alignment vertical="center"/>
    </xf>
    <xf numFmtId="0" fontId="0" fillId="0" borderId="0" xfId="0" applyFill="1" applyAlignment="1">
      <alignment vertical="center"/>
    </xf>
    <xf numFmtId="38" fontId="0" fillId="0" borderId="0" xfId="0" applyNumberFormat="1" applyFill="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176" fontId="0" fillId="0" borderId="0" xfId="0" applyNumberFormat="1" applyFill="1" applyBorder="1" applyAlignment="1">
      <alignment horizontal="right" vertical="center"/>
    </xf>
    <xf numFmtId="38" fontId="0" fillId="0" borderId="10" xfId="0" applyNumberFormat="1" applyFill="1" applyBorder="1" applyAlignment="1">
      <alignment vertical="center"/>
    </xf>
    <xf numFmtId="0" fontId="0" fillId="0" borderId="11" xfId="0" applyFill="1" applyBorder="1" applyAlignment="1">
      <alignment vertical="center"/>
    </xf>
    <xf numFmtId="0" fontId="0" fillId="0" borderId="0" xfId="0" applyFill="1" applyBorder="1" applyAlignment="1">
      <alignment horizontal="right" vertical="center"/>
    </xf>
    <xf numFmtId="177" fontId="0" fillId="0" borderId="4" xfId="0" applyNumberFormat="1" applyFill="1" applyBorder="1" applyAlignment="1">
      <alignment horizontal="right" vertical="center"/>
    </xf>
    <xf numFmtId="177" fontId="0" fillId="0" borderId="8" xfId="0" applyNumberFormat="1" applyFill="1" applyBorder="1" applyAlignment="1">
      <alignment horizontal="right" vertical="center"/>
    </xf>
    <xf numFmtId="177" fontId="0" fillId="0" borderId="4" xfId="0" applyNumberForma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0" fontId="0" fillId="0" borderId="15" xfId="0" applyFill="1" applyBorder="1" applyAlignment="1">
      <alignment vertical="center"/>
    </xf>
    <xf numFmtId="0" fontId="0" fillId="0" borderId="16" xfId="0" applyFill="1" applyBorder="1" applyAlignment="1">
      <alignment vertical="center"/>
    </xf>
    <xf numFmtId="0" fontId="0" fillId="0" borderId="17" xfId="0" applyFill="1" applyBorder="1" applyAlignment="1">
      <alignment vertical="center"/>
    </xf>
    <xf numFmtId="177" fontId="0" fillId="0" borderId="0" xfId="0" applyNumberFormat="1" applyFill="1" applyBorder="1" applyAlignment="1">
      <alignment horizontal="right" vertical="center"/>
    </xf>
    <xf numFmtId="0" fontId="0" fillId="0" borderId="1" xfId="0" applyFill="1" applyBorder="1" applyAlignment="1">
      <alignment horizontal="right" vertical="center"/>
    </xf>
    <xf numFmtId="0" fontId="0" fillId="0" borderId="8" xfId="0" applyFill="1" applyBorder="1" applyAlignment="1">
      <alignment horizontal="center" vertical="center"/>
    </xf>
    <xf numFmtId="0" fontId="4" fillId="0" borderId="0" xfId="0" applyFont="1" applyFill="1" applyAlignment="1">
      <alignment horizontal="right" vertical="top"/>
    </xf>
    <xf numFmtId="0" fontId="5" fillId="0" borderId="0" xfId="0" applyFont="1" applyFill="1" applyAlignment="1">
      <alignment horizontal="right" vertical="top"/>
    </xf>
    <xf numFmtId="0" fontId="0" fillId="0" borderId="0" xfId="0" applyFill="1" applyBorder="1" applyAlignment="1">
      <alignment horizontal="left" vertical="center"/>
    </xf>
    <xf numFmtId="0" fontId="6" fillId="0" borderId="0" xfId="0" applyFont="1" applyFill="1" applyBorder="1" applyAlignment="1">
      <alignment vertical="center"/>
    </xf>
    <xf numFmtId="0" fontId="0" fillId="0" borderId="18" xfId="0" applyFill="1" applyBorder="1" applyAlignment="1">
      <alignment vertical="center"/>
    </xf>
    <xf numFmtId="0" fontId="0" fillId="0" borderId="19" xfId="0" applyFill="1" applyBorder="1" applyAlignment="1">
      <alignment vertical="center"/>
    </xf>
    <xf numFmtId="0" fontId="4" fillId="0" borderId="1" xfId="0" applyFont="1" applyFill="1" applyBorder="1" applyAlignment="1">
      <alignment vertical="center"/>
    </xf>
    <xf numFmtId="0" fontId="4" fillId="0" borderId="0" xfId="0" applyFont="1" applyFill="1" applyBorder="1" applyAlignment="1">
      <alignment vertical="center"/>
    </xf>
    <xf numFmtId="0" fontId="20" fillId="0" borderId="4" xfId="0" applyFont="1" applyFill="1" applyBorder="1" applyAlignment="1">
      <alignment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vertical="center"/>
    </xf>
    <xf numFmtId="38" fontId="0" fillId="0" borderId="23" xfId="0" applyNumberFormat="1" applyFill="1" applyBorder="1" applyAlignment="1">
      <alignment vertical="center"/>
    </xf>
    <xf numFmtId="0" fontId="4" fillId="0" borderId="23" xfId="0" applyFont="1" applyFill="1" applyBorder="1" applyAlignment="1">
      <alignment vertical="top" wrapText="1"/>
    </xf>
    <xf numFmtId="0" fontId="0" fillId="0" borderId="24" xfId="0" applyFill="1" applyBorder="1" applyAlignment="1">
      <alignment vertical="center"/>
    </xf>
    <xf numFmtId="0" fontId="6" fillId="0" borderId="8" xfId="0" applyFont="1" applyFill="1" applyBorder="1" applyAlignment="1">
      <alignment vertical="center"/>
    </xf>
    <xf numFmtId="0" fontId="6" fillId="0" borderId="1" xfId="0" applyFont="1" applyFill="1" applyBorder="1" applyAlignment="1">
      <alignment vertical="center"/>
    </xf>
    <xf numFmtId="0" fontId="4" fillId="0" borderId="18" xfId="0" applyFont="1" applyFill="1" applyBorder="1" applyAlignment="1">
      <alignment vertical="center"/>
    </xf>
    <xf numFmtId="0" fontId="0" fillId="0" borderId="0" xfId="0" applyFont="1" applyFill="1" applyBorder="1" applyAlignment="1">
      <alignment vertical="center"/>
    </xf>
    <xf numFmtId="0" fontId="6" fillId="0" borderId="0" xfId="0" applyFont="1" applyFill="1" applyBorder="1" applyAlignment="1">
      <alignment vertical="top"/>
    </xf>
    <xf numFmtId="0" fontId="0" fillId="0" borderId="0" xfId="0" applyFont="1" applyFill="1" applyAlignment="1">
      <alignment vertical="center"/>
    </xf>
    <xf numFmtId="177" fontId="0" fillId="0" borderId="0" xfId="0" applyNumberFormat="1" applyFont="1" applyFill="1" applyBorder="1" applyAlignment="1">
      <alignment horizontal="right" vertical="center"/>
    </xf>
    <xf numFmtId="177" fontId="0" fillId="0" borderId="0" xfId="0" applyNumberFormat="1" applyFont="1" applyFill="1" applyBorder="1" applyAlignment="1">
      <alignment horizontal="left" vertical="center"/>
    </xf>
    <xf numFmtId="2" fontId="0" fillId="0" borderId="0" xfId="0" applyNumberFormat="1" applyFill="1" applyBorder="1" applyAlignment="1">
      <alignment vertical="center"/>
    </xf>
    <xf numFmtId="0" fontId="20" fillId="0" borderId="24" xfId="0" applyFont="1" applyFill="1" applyBorder="1" applyAlignment="1">
      <alignment horizontal="center" vertical="center"/>
    </xf>
    <xf numFmtId="0" fontId="0" fillId="0" borderId="2" xfId="0" applyFill="1" applyBorder="1" applyAlignment="1">
      <alignment horizontal="center" vertical="center"/>
    </xf>
    <xf numFmtId="0" fontId="4" fillId="0" borderId="1" xfId="0" applyFont="1" applyFill="1" applyBorder="1" applyAlignment="1">
      <alignment vertical="top"/>
    </xf>
    <xf numFmtId="0" fontId="4" fillId="0" borderId="0" xfId="0" applyFont="1" applyFill="1" applyBorder="1" applyAlignment="1">
      <alignment vertical="top"/>
    </xf>
    <xf numFmtId="0" fontId="4" fillId="0" borderId="2" xfId="0" applyFont="1" applyFill="1" applyBorder="1" applyAlignment="1">
      <alignment vertical="top"/>
    </xf>
    <xf numFmtId="0" fontId="0" fillId="0" borderId="0" xfId="0" applyFont="1" applyFill="1" applyBorder="1" applyAlignment="1">
      <alignment horizontal="left" vertical="center"/>
    </xf>
    <xf numFmtId="38" fontId="3" fillId="0" borderId="0" xfId="1" applyFont="1" applyFill="1" applyBorder="1" applyAlignment="1">
      <alignment vertical="center" shrinkToFit="1"/>
    </xf>
    <xf numFmtId="0" fontId="0" fillId="0" borderId="0" xfId="0" applyFill="1" applyBorder="1" applyAlignment="1">
      <alignment horizontal="left" vertical="top" wrapText="1"/>
    </xf>
    <xf numFmtId="0" fontId="0" fillId="0" borderId="7" xfId="0" applyFill="1" applyBorder="1" applyAlignment="1">
      <alignment horizontal="left" vertical="center"/>
    </xf>
    <xf numFmtId="0" fontId="3" fillId="0" borderId="0" xfId="2" applyAlignment="1">
      <alignment vertical="center"/>
    </xf>
    <xf numFmtId="0" fontId="9" fillId="0" borderId="17" xfId="2" applyFont="1" applyBorder="1" applyAlignment="1">
      <alignment horizontal="right" vertical="center"/>
    </xf>
    <xf numFmtId="0" fontId="9" fillId="0" borderId="0" xfId="2" applyFont="1" applyAlignment="1">
      <alignment horizontal="center" vertical="center"/>
    </xf>
    <xf numFmtId="0" fontId="9" fillId="0" borderId="33" xfId="2" applyFont="1" applyBorder="1" applyAlignment="1">
      <alignment horizontal="center" vertical="center"/>
    </xf>
    <xf numFmtId="0" fontId="9" fillId="0" borderId="20" xfId="2" applyFont="1" applyFill="1" applyBorder="1" applyAlignment="1">
      <alignment horizontal="distributed" vertical="center" wrapText="1"/>
    </xf>
    <xf numFmtId="0" fontId="9" fillId="0" borderId="0" xfId="2" applyFont="1" applyAlignment="1">
      <alignment vertical="center"/>
    </xf>
    <xf numFmtId="0" fontId="9" fillId="0" borderId="39" xfId="2" applyFont="1" applyFill="1" applyBorder="1" applyAlignment="1">
      <alignment horizontal="distributed" vertical="center" wrapText="1"/>
    </xf>
    <xf numFmtId="0" fontId="9" fillId="0" borderId="39" xfId="2" applyFont="1" applyFill="1" applyBorder="1" applyAlignment="1">
      <alignment horizontal="distributed" vertical="center"/>
    </xf>
    <xf numFmtId="0" fontId="9" fillId="0" borderId="40" xfId="2" applyFont="1" applyBorder="1" applyAlignment="1">
      <alignment horizontal="distributed" vertical="center"/>
    </xf>
    <xf numFmtId="0" fontId="9" fillId="0" borderId="41" xfId="2" applyFont="1" applyBorder="1" applyAlignment="1">
      <alignment horizontal="distributed" vertical="center"/>
    </xf>
    <xf numFmtId="0" fontId="0" fillId="0" borderId="46" xfId="0" applyFill="1" applyBorder="1" applyAlignment="1">
      <alignment vertical="center"/>
    </xf>
    <xf numFmtId="0" fontId="0" fillId="2" borderId="1" xfId="0" applyFill="1" applyBorder="1" applyAlignment="1">
      <alignment vertical="center"/>
    </xf>
    <xf numFmtId="0" fontId="0" fillId="0" borderId="1" xfId="0" applyFill="1" applyBorder="1" applyAlignment="1">
      <alignment horizontal="left" vertical="center"/>
    </xf>
    <xf numFmtId="0" fontId="0" fillId="0" borderId="17" xfId="0" applyFill="1" applyBorder="1" applyAlignment="1">
      <alignment horizontal="center" vertical="center"/>
    </xf>
    <xf numFmtId="0" fontId="0" fillId="0" borderId="47" xfId="0" applyFill="1" applyBorder="1" applyAlignment="1">
      <alignment vertical="center"/>
    </xf>
    <xf numFmtId="0" fontId="20" fillId="0" borderId="5" xfId="0" applyFont="1" applyFill="1" applyBorder="1" applyAlignment="1">
      <alignment vertical="center"/>
    </xf>
    <xf numFmtId="0" fontId="0" fillId="0" borderId="48" xfId="0" applyFill="1" applyBorder="1" applyAlignment="1">
      <alignment vertical="center"/>
    </xf>
    <xf numFmtId="0" fontId="6" fillId="2" borderId="0" xfId="0" applyFont="1" applyFill="1" applyBorder="1" applyAlignment="1">
      <alignment vertical="top" wrapText="1"/>
    </xf>
    <xf numFmtId="0" fontId="6" fillId="0" borderId="0" xfId="0" applyFont="1" applyFill="1" applyBorder="1" applyAlignment="1">
      <alignment vertical="top" wrapText="1"/>
    </xf>
    <xf numFmtId="0" fontId="6" fillId="0" borderId="1" xfId="0" applyFont="1" applyFill="1" applyBorder="1" applyAlignment="1">
      <alignment vertical="top" wrapText="1"/>
    </xf>
    <xf numFmtId="0" fontId="6" fillId="0" borderId="49" xfId="0" applyFont="1" applyFill="1" applyBorder="1" applyAlignment="1">
      <alignment vertical="top" wrapText="1"/>
    </xf>
    <xf numFmtId="0" fontId="6" fillId="0" borderId="50" xfId="0" applyFont="1" applyFill="1" applyBorder="1" applyAlignment="1">
      <alignment vertical="top" wrapText="1"/>
    </xf>
    <xf numFmtId="0" fontId="0" fillId="0" borderId="50" xfId="0" applyFill="1" applyBorder="1" applyAlignment="1">
      <alignment vertical="center"/>
    </xf>
    <xf numFmtId="0" fontId="6" fillId="0" borderId="51" xfId="0" applyFont="1" applyFill="1" applyBorder="1" applyAlignment="1">
      <alignment vertical="top" wrapText="1"/>
    </xf>
    <xf numFmtId="0" fontId="0" fillId="0" borderId="50" xfId="0" applyFill="1" applyBorder="1" applyAlignment="1">
      <alignment horizontal="center" vertical="center"/>
    </xf>
    <xf numFmtId="2" fontId="0" fillId="0" borderId="50" xfId="0" applyNumberFormat="1" applyFill="1" applyBorder="1" applyAlignment="1">
      <alignment vertical="center"/>
    </xf>
    <xf numFmtId="0" fontId="6" fillId="0" borderId="50" xfId="0" applyFont="1" applyFill="1" applyBorder="1" applyAlignment="1">
      <alignment vertical="center"/>
    </xf>
    <xf numFmtId="0" fontId="0" fillId="0" borderId="52" xfId="0" applyFill="1" applyBorder="1" applyAlignment="1">
      <alignment vertical="center"/>
    </xf>
    <xf numFmtId="0" fontId="6" fillId="2" borderId="53" xfId="0" applyFont="1" applyFill="1" applyBorder="1" applyAlignment="1">
      <alignment vertical="top" wrapText="1"/>
    </xf>
    <xf numFmtId="0" fontId="6" fillId="0" borderId="0" xfId="0" applyFont="1" applyFill="1" applyBorder="1" applyAlignment="1">
      <alignment horizontal="left" vertical="top" wrapText="1"/>
    </xf>
    <xf numFmtId="0" fontId="0" fillId="0" borderId="16" xfId="0" applyFill="1" applyBorder="1" applyAlignment="1">
      <alignment horizontal="right" vertical="center"/>
    </xf>
    <xf numFmtId="0" fontId="9" fillId="2" borderId="38" xfId="2" applyFont="1" applyFill="1" applyBorder="1" applyAlignment="1" applyProtection="1">
      <alignment vertical="center"/>
      <protection locked="0"/>
    </xf>
    <xf numFmtId="176" fontId="9" fillId="2" borderId="21" xfId="2" applyNumberFormat="1" applyFont="1" applyFill="1" applyBorder="1" applyAlignment="1" applyProtection="1">
      <alignment vertical="center"/>
      <protection locked="0"/>
    </xf>
    <xf numFmtId="0" fontId="9" fillId="2" borderId="21" xfId="2" applyFont="1" applyFill="1" applyBorder="1" applyAlignment="1" applyProtection="1">
      <alignment vertical="center"/>
      <protection locked="0"/>
    </xf>
    <xf numFmtId="0" fontId="9" fillId="2" borderId="30" xfId="2" applyFont="1" applyFill="1" applyBorder="1" applyAlignment="1" applyProtection="1">
      <alignment vertical="center"/>
      <protection locked="0"/>
    </xf>
    <xf numFmtId="176" fontId="9" fillId="2" borderId="31" xfId="2" applyNumberFormat="1" applyFont="1" applyFill="1" applyBorder="1" applyAlignment="1" applyProtection="1">
      <alignment vertical="center"/>
      <protection locked="0"/>
    </xf>
    <xf numFmtId="0" fontId="9" fillId="2" borderId="31" xfId="2" applyFont="1" applyFill="1" applyBorder="1" applyAlignment="1" applyProtection="1">
      <alignment vertical="center"/>
      <protection locked="0"/>
    </xf>
    <xf numFmtId="0" fontId="9" fillId="2" borderId="34" xfId="2" applyFont="1" applyFill="1" applyBorder="1" applyAlignment="1" applyProtection="1">
      <alignment vertical="center"/>
      <protection locked="0"/>
    </xf>
    <xf numFmtId="176" fontId="9" fillId="2" borderId="35" xfId="2" applyNumberFormat="1" applyFont="1" applyFill="1" applyBorder="1" applyAlignment="1" applyProtection="1">
      <alignment vertical="center"/>
      <protection locked="0"/>
    </xf>
    <xf numFmtId="0" fontId="9" fillId="2" borderId="35" xfId="2" applyFont="1" applyFill="1" applyBorder="1" applyAlignment="1" applyProtection="1">
      <alignment vertical="center"/>
      <protection locked="0"/>
    </xf>
    <xf numFmtId="0" fontId="9" fillId="2" borderId="54" xfId="2" applyFont="1" applyFill="1" applyBorder="1" applyAlignment="1" applyProtection="1">
      <alignment vertical="center"/>
      <protection locked="0"/>
    </xf>
    <xf numFmtId="0" fontId="9" fillId="2" borderId="16" xfId="2" applyFont="1" applyFill="1" applyBorder="1" applyAlignment="1" applyProtection="1">
      <alignment vertical="center"/>
      <protection locked="0"/>
    </xf>
    <xf numFmtId="0" fontId="9" fillId="2" borderId="55" xfId="2" applyFont="1" applyFill="1" applyBorder="1" applyAlignment="1" applyProtection="1">
      <alignment vertical="center"/>
      <protection locked="0"/>
    </xf>
    <xf numFmtId="38" fontId="3" fillId="2" borderId="57" xfId="1" applyFont="1" applyFill="1" applyBorder="1" applyAlignment="1" applyProtection="1">
      <alignment vertical="center" shrinkToFit="1"/>
      <protection locked="0"/>
    </xf>
    <xf numFmtId="38" fontId="3" fillId="2" borderId="58" xfId="1" applyFont="1" applyFill="1" applyBorder="1" applyAlignment="1" applyProtection="1">
      <alignment vertical="center" shrinkToFit="1"/>
      <protection locked="0"/>
    </xf>
    <xf numFmtId="38" fontId="3" fillId="2" borderId="59" xfId="1" applyFont="1" applyFill="1" applyBorder="1" applyAlignment="1" applyProtection="1">
      <alignment vertical="center" shrinkToFit="1"/>
      <protection locked="0"/>
    </xf>
    <xf numFmtId="0" fontId="0" fillId="2" borderId="20" xfId="0" applyFill="1" applyBorder="1" applyAlignment="1" applyProtection="1">
      <alignment vertical="center"/>
      <protection locked="0"/>
    </xf>
    <xf numFmtId="0" fontId="0" fillId="2" borderId="60" xfId="0" applyFill="1" applyBorder="1" applyAlignment="1" applyProtection="1">
      <alignment vertical="center"/>
      <protection locked="0"/>
    </xf>
    <xf numFmtId="0" fontId="0" fillId="2" borderId="8" xfId="0" applyFill="1" applyBorder="1" applyAlignment="1" applyProtection="1">
      <alignment vertical="center"/>
      <protection locked="0"/>
    </xf>
    <xf numFmtId="0" fontId="0" fillId="2" borderId="9" xfId="0" applyFill="1" applyBorder="1" applyAlignment="1" applyProtection="1">
      <alignment vertical="center"/>
      <protection locked="0"/>
    </xf>
    <xf numFmtId="0" fontId="0" fillId="2" borderId="4" xfId="0" applyFill="1" applyBorder="1" applyAlignment="1" applyProtection="1">
      <alignment vertical="center"/>
      <protection locked="0"/>
    </xf>
    <xf numFmtId="0" fontId="0" fillId="2" borderId="1" xfId="0" applyFill="1" applyBorder="1" applyAlignment="1" applyProtection="1">
      <alignment vertical="top" wrapText="1"/>
      <protection locked="0"/>
    </xf>
    <xf numFmtId="0" fontId="0" fillId="2" borderId="16" xfId="0" applyFill="1" applyBorder="1" applyAlignment="1" applyProtection="1">
      <alignment vertical="center"/>
      <protection locked="0"/>
    </xf>
    <xf numFmtId="0" fontId="6" fillId="2" borderId="16" xfId="0" applyFont="1" applyFill="1" applyBorder="1" applyAlignment="1" applyProtection="1">
      <alignment vertical="center"/>
      <protection locked="0"/>
    </xf>
    <xf numFmtId="0" fontId="0" fillId="2" borderId="11" xfId="0" applyFill="1" applyBorder="1" applyAlignment="1" applyProtection="1">
      <alignment vertical="center"/>
      <protection locked="0"/>
    </xf>
    <xf numFmtId="0" fontId="0" fillId="2" borderId="2" xfId="0" applyFill="1" applyBorder="1" applyAlignment="1" applyProtection="1">
      <alignment vertical="center"/>
      <protection locked="0"/>
    </xf>
    <xf numFmtId="177" fontId="0" fillId="2" borderId="0" xfId="0" applyNumberFormat="1" applyFill="1" applyBorder="1" applyAlignment="1" applyProtection="1">
      <alignment horizontal="right" vertical="center"/>
      <protection locked="0"/>
    </xf>
    <xf numFmtId="0" fontId="0" fillId="2" borderId="26" xfId="0" applyFont="1" applyFill="1" applyBorder="1" applyAlignment="1" applyProtection="1">
      <alignment vertical="center"/>
      <protection locked="0"/>
    </xf>
    <xf numFmtId="177" fontId="0" fillId="2" borderId="26" xfId="0" applyNumberFormat="1" applyFont="1" applyFill="1" applyBorder="1" applyAlignment="1" applyProtection="1">
      <alignment horizontal="right" vertical="center"/>
      <protection locked="0"/>
    </xf>
    <xf numFmtId="0" fontId="3" fillId="0" borderId="0" xfId="2" applyAlignment="1">
      <alignment horizontal="right" vertical="center"/>
    </xf>
    <xf numFmtId="0" fontId="0" fillId="0" borderId="0" xfId="0" applyFill="1" applyAlignment="1">
      <alignment horizontal="right" vertical="center"/>
    </xf>
    <xf numFmtId="0" fontId="0" fillId="0" borderId="0" xfId="0" applyFill="1" applyBorder="1" applyAlignment="1" applyProtection="1">
      <alignment vertical="center"/>
      <protection locked="0"/>
    </xf>
    <xf numFmtId="0" fontId="0" fillId="0" borderId="2" xfId="0" applyFill="1" applyBorder="1" applyAlignment="1" applyProtection="1">
      <alignment vertical="center"/>
      <protection locked="0"/>
    </xf>
    <xf numFmtId="0" fontId="4" fillId="0" borderId="7" xfId="0" applyFont="1" applyFill="1" applyBorder="1" applyAlignment="1">
      <alignment vertical="center"/>
    </xf>
    <xf numFmtId="0" fontId="0" fillId="0" borderId="0" xfId="0" applyFill="1" applyBorder="1" applyAlignment="1" applyProtection="1">
      <alignment vertical="top" wrapText="1"/>
      <protection locked="0"/>
    </xf>
    <xf numFmtId="0" fontId="0" fillId="0" borderId="0" xfId="0" applyFill="1" applyBorder="1" applyAlignment="1" applyProtection="1">
      <alignment horizontal="left" vertical="top" wrapText="1"/>
      <protection locked="0"/>
    </xf>
    <xf numFmtId="0" fontId="0" fillId="0" borderId="0" xfId="0" applyFill="1" applyBorder="1" applyAlignment="1">
      <alignment horizontal="left" vertical="top"/>
    </xf>
    <xf numFmtId="0" fontId="10" fillId="2" borderId="26" xfId="0" applyFont="1" applyFill="1" applyBorder="1" applyAlignment="1" applyProtection="1">
      <alignment horizontal="left" vertical="center"/>
      <protection locked="0"/>
    </xf>
    <xf numFmtId="0" fontId="0" fillId="0" borderId="10" xfId="0" applyFill="1" applyBorder="1" applyAlignment="1">
      <alignment horizontal="center" vertical="center"/>
    </xf>
    <xf numFmtId="0" fontId="0" fillId="2" borderId="5" xfId="0" applyFill="1" applyBorder="1" applyAlignment="1">
      <alignment vertical="center"/>
    </xf>
    <xf numFmtId="0" fontId="0" fillId="2" borderId="0" xfId="0" applyFill="1" applyBorder="1" applyAlignment="1" applyProtection="1">
      <alignment vertical="center"/>
      <protection locked="0"/>
    </xf>
    <xf numFmtId="0" fontId="4" fillId="0" borderId="0" xfId="0" applyFont="1" applyFill="1" applyAlignment="1">
      <alignment vertical="top" wrapText="1"/>
    </xf>
    <xf numFmtId="0" fontId="4" fillId="0" borderId="0" xfId="0" applyFont="1" applyFill="1" applyBorder="1" applyAlignment="1" applyProtection="1">
      <alignment vertical="center"/>
      <protection locked="0"/>
    </xf>
    <xf numFmtId="0" fontId="11" fillId="0" borderId="0" xfId="0" applyFont="1" applyFill="1" applyAlignment="1">
      <alignment vertical="center"/>
    </xf>
    <xf numFmtId="0" fontId="0" fillId="0" borderId="61" xfId="0" applyFill="1" applyBorder="1" applyAlignment="1">
      <alignment horizontal="center" vertical="center"/>
    </xf>
    <xf numFmtId="0" fontId="0" fillId="0" borderId="62" xfId="0" applyFill="1" applyBorder="1" applyAlignment="1">
      <alignment vertical="center"/>
    </xf>
    <xf numFmtId="0" fontId="0" fillId="2" borderId="0" xfId="0" applyFill="1" applyBorder="1" applyAlignment="1" applyProtection="1">
      <alignment horizontal="right" vertical="center"/>
      <protection locked="0"/>
    </xf>
    <xf numFmtId="0" fontId="20" fillId="0" borderId="28" xfId="0" applyFont="1" applyFill="1" applyBorder="1" applyAlignment="1">
      <alignment horizontal="center" vertical="center"/>
    </xf>
    <xf numFmtId="0" fontId="0" fillId="2" borderId="4" xfId="0" applyFont="1" applyFill="1" applyBorder="1" applyAlignment="1" applyProtection="1">
      <alignment vertical="top" wrapText="1"/>
      <protection locked="0"/>
    </xf>
    <xf numFmtId="0" fontId="0" fillId="2" borderId="5" xfId="0" applyFont="1" applyFill="1" applyBorder="1" applyAlignment="1" applyProtection="1">
      <alignment vertical="top" wrapText="1"/>
      <protection locked="0"/>
    </xf>
    <xf numFmtId="0" fontId="28" fillId="0" borderId="0" xfId="0" applyFont="1" applyFill="1" applyBorder="1" applyAlignment="1">
      <alignment vertical="center"/>
    </xf>
    <xf numFmtId="177" fontId="28" fillId="0" borderId="0" xfId="0" applyNumberFormat="1" applyFont="1" applyFill="1" applyBorder="1" applyAlignment="1">
      <alignment vertical="center" shrinkToFit="1"/>
    </xf>
    <xf numFmtId="0" fontId="28" fillId="0" borderId="0" xfId="0" applyFont="1" applyFill="1" applyBorder="1" applyAlignment="1">
      <alignment horizontal="left" vertical="center"/>
    </xf>
    <xf numFmtId="178" fontId="0" fillId="0" borderId="16" xfId="0" applyNumberFormat="1" applyBorder="1" applyAlignment="1">
      <alignment horizontal="center" vertical="center"/>
    </xf>
    <xf numFmtId="183" fontId="0" fillId="0" borderId="31" xfId="0" applyNumberFormat="1" applyBorder="1" applyAlignment="1">
      <alignment horizontal="center" vertical="center"/>
    </xf>
    <xf numFmtId="0" fontId="0" fillId="0" borderId="31" xfId="0" applyBorder="1" applyAlignment="1">
      <alignment horizontal="center" vertical="center"/>
    </xf>
    <xf numFmtId="0" fontId="0" fillId="0" borderId="63" xfId="0" applyBorder="1" applyAlignment="1">
      <alignment horizontal="center" vertical="center"/>
    </xf>
    <xf numFmtId="0" fontId="0" fillId="0" borderId="30" xfId="0" applyBorder="1" applyAlignment="1">
      <alignment horizontal="center" vertical="center"/>
    </xf>
    <xf numFmtId="0" fontId="0" fillId="0" borderId="0" xfId="0"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178" fontId="0" fillId="0" borderId="32" xfId="0" applyNumberFormat="1" applyFill="1" applyBorder="1" applyAlignment="1">
      <alignment horizontal="center" vertical="center" wrapText="1"/>
    </xf>
    <xf numFmtId="0" fontId="0" fillId="0" borderId="64" xfId="0" applyBorder="1" applyAlignment="1">
      <alignment horizontal="center" vertical="center"/>
    </xf>
    <xf numFmtId="0" fontId="28" fillId="0" borderId="0" xfId="0" applyFont="1" applyFill="1" applyBorder="1" applyAlignment="1">
      <alignment horizontal="center" vertical="top"/>
    </xf>
    <xf numFmtId="177" fontId="28" fillId="0" borderId="0" xfId="0" applyNumberFormat="1" applyFont="1" applyFill="1" applyBorder="1" applyAlignment="1">
      <alignment horizontal="left" vertical="center"/>
    </xf>
    <xf numFmtId="0" fontId="29" fillId="0" borderId="0" xfId="0" applyFont="1" applyFill="1" applyBorder="1" applyAlignment="1">
      <alignment vertical="center"/>
    </xf>
    <xf numFmtId="0" fontId="11" fillId="0" borderId="0" xfId="0" applyFont="1" applyAlignment="1">
      <alignment horizontal="right" vertical="center"/>
    </xf>
    <xf numFmtId="0" fontId="0" fillId="3" borderId="29" xfId="0" applyFill="1" applyBorder="1" applyAlignment="1">
      <alignment horizontal="center" vertical="center"/>
    </xf>
    <xf numFmtId="182" fontId="0" fillId="4" borderId="30" xfId="0" applyNumberFormat="1" applyFill="1" applyBorder="1" applyAlignment="1">
      <alignment horizontal="center" vertical="center"/>
    </xf>
    <xf numFmtId="182" fontId="0" fillId="4" borderId="31" xfId="0" applyNumberFormat="1" applyFill="1" applyBorder="1" applyAlignment="1">
      <alignment horizontal="center" vertical="center"/>
    </xf>
    <xf numFmtId="178" fontId="0" fillId="4" borderId="32" xfId="0" applyNumberFormat="1" applyFill="1" applyBorder="1" applyAlignment="1">
      <alignment horizontal="center" vertical="center" wrapText="1"/>
    </xf>
    <xf numFmtId="178" fontId="0" fillId="4" borderId="16" xfId="0" applyNumberFormat="1" applyFill="1" applyBorder="1" applyAlignment="1">
      <alignment horizontal="center" vertical="center"/>
    </xf>
    <xf numFmtId="0" fontId="0" fillId="4" borderId="27" xfId="0" applyFill="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shrinkToFit="1"/>
    </xf>
    <xf numFmtId="0" fontId="0" fillId="5" borderId="65" xfId="0" applyFill="1" applyBorder="1" applyAlignment="1">
      <alignment horizontal="center" vertical="center" wrapText="1"/>
    </xf>
    <xf numFmtId="0" fontId="0" fillId="5" borderId="58" xfId="0" applyFill="1" applyBorder="1" applyAlignment="1">
      <alignment vertical="center"/>
    </xf>
    <xf numFmtId="2" fontId="0" fillId="0" borderId="58" xfId="0" applyNumberFormat="1" applyFill="1" applyBorder="1" applyAlignment="1">
      <alignment vertical="center"/>
    </xf>
    <xf numFmtId="0" fontId="0" fillId="5" borderId="58" xfId="0" applyFill="1" applyBorder="1" applyAlignment="1">
      <alignment horizontal="center" vertical="center" wrapText="1"/>
    </xf>
    <xf numFmtId="0" fontId="0" fillId="3" borderId="58" xfId="0" applyFill="1" applyBorder="1" applyAlignment="1">
      <alignment horizontal="center" vertical="center"/>
    </xf>
    <xf numFmtId="0" fontId="0" fillId="0" borderId="59" xfId="0" applyFill="1" applyBorder="1" applyAlignment="1">
      <alignment horizontal="center" vertical="center"/>
    </xf>
    <xf numFmtId="0" fontId="0" fillId="6" borderId="58" xfId="0" applyFill="1" applyBorder="1" applyAlignment="1">
      <alignment vertical="center" wrapText="1"/>
    </xf>
    <xf numFmtId="0" fontId="20" fillId="0" borderId="0" xfId="0" applyFont="1" applyFill="1" applyBorder="1" applyAlignment="1">
      <alignment vertical="center"/>
    </xf>
    <xf numFmtId="0" fontId="0" fillId="0" borderId="66" xfId="0" applyFill="1" applyBorder="1" applyAlignment="1">
      <alignment vertical="center"/>
    </xf>
    <xf numFmtId="0" fontId="0" fillId="2" borderId="17" xfId="0" applyFill="1" applyBorder="1" applyAlignment="1" applyProtection="1">
      <alignment horizontal="center" vertical="center"/>
      <protection locked="0"/>
    </xf>
    <xf numFmtId="0" fontId="0" fillId="2" borderId="17" xfId="0" applyFill="1" applyBorder="1" applyAlignment="1" applyProtection="1">
      <alignment vertical="center"/>
      <protection locked="0"/>
    </xf>
    <xf numFmtId="0" fontId="0" fillId="2" borderId="0" xfId="0" applyFill="1" applyAlignment="1" applyProtection="1">
      <alignment horizontal="right" vertical="center"/>
      <protection locked="0"/>
    </xf>
    <xf numFmtId="0" fontId="0" fillId="2" borderId="0" xfId="0" applyFill="1" applyAlignment="1" applyProtection="1">
      <alignment vertical="center"/>
      <protection locked="0"/>
    </xf>
    <xf numFmtId="0" fontId="23" fillId="0" borderId="0" xfId="0" applyFont="1" applyFill="1" applyBorder="1" applyAlignment="1">
      <alignment vertical="center"/>
    </xf>
    <xf numFmtId="0" fontId="4" fillId="2" borderId="0" xfId="0" applyFont="1" applyFill="1" applyAlignment="1">
      <alignment horizontal="right" vertical="top"/>
    </xf>
    <xf numFmtId="0" fontId="0" fillId="2" borderId="0" xfId="0" applyFill="1" applyAlignment="1">
      <alignment vertical="center"/>
    </xf>
    <xf numFmtId="0" fontId="0" fillId="0" borderId="67" xfId="0" applyFill="1" applyBorder="1" applyAlignment="1">
      <alignment horizontal="center" vertical="center"/>
    </xf>
    <xf numFmtId="0" fontId="2" fillId="0" borderId="0" xfId="0" applyFont="1" applyFill="1" applyAlignment="1" applyProtection="1">
      <alignment horizontal="right" vertical="center"/>
      <protection locked="0"/>
    </xf>
    <xf numFmtId="0" fontId="2" fillId="0" borderId="0" xfId="0" applyFont="1" applyFill="1" applyBorder="1" applyAlignment="1" applyProtection="1">
      <alignment vertical="center"/>
      <protection locked="0"/>
    </xf>
    <xf numFmtId="0" fontId="2" fillId="0" borderId="8" xfId="0" applyFont="1" applyFill="1" applyBorder="1" applyAlignment="1">
      <alignment vertical="center"/>
    </xf>
    <xf numFmtId="0" fontId="0" fillId="0" borderId="18" xfId="0" applyFill="1" applyBorder="1" applyAlignment="1">
      <alignment horizontal="center" vertical="center"/>
    </xf>
    <xf numFmtId="184" fontId="6" fillId="0" borderId="23" xfId="0" applyNumberFormat="1" applyFont="1" applyFill="1" applyBorder="1" applyAlignment="1">
      <alignment vertical="center"/>
    </xf>
    <xf numFmtId="184" fontId="6" fillId="0" borderId="12" xfId="0" applyNumberFormat="1" applyFont="1" applyFill="1" applyBorder="1" applyAlignment="1">
      <alignment vertical="center"/>
    </xf>
    <xf numFmtId="0" fontId="20" fillId="0" borderId="0" xfId="0" applyFont="1" applyFill="1" applyAlignment="1">
      <alignment vertical="center" shrinkToFit="1"/>
    </xf>
    <xf numFmtId="0" fontId="0" fillId="2" borderId="0" xfId="0" applyFill="1" applyBorder="1" applyAlignment="1">
      <alignment vertical="center"/>
    </xf>
    <xf numFmtId="0" fontId="0" fillId="2" borderId="2" xfId="0" applyFill="1" applyBorder="1" applyAlignment="1">
      <alignment vertical="center"/>
    </xf>
    <xf numFmtId="0" fontId="0" fillId="2" borderId="4" xfId="0" applyFill="1" applyBorder="1" applyAlignment="1">
      <alignment vertical="center"/>
    </xf>
    <xf numFmtId="0" fontId="0" fillId="0" borderId="3" xfId="0" applyFill="1" applyBorder="1" applyAlignment="1">
      <alignment horizontal="center" vertical="center"/>
    </xf>
    <xf numFmtId="0" fontId="0" fillId="0" borderId="0" xfId="0" applyFont="1" applyFill="1" applyBorder="1" applyAlignment="1" applyProtection="1">
      <alignment vertical="top" wrapText="1"/>
      <protection locked="0"/>
    </xf>
    <xf numFmtId="0" fontId="11" fillId="0" borderId="68" xfId="0" applyFont="1" applyFill="1" applyBorder="1" applyAlignment="1">
      <alignment horizontal="left" vertical="center"/>
    </xf>
    <xf numFmtId="0" fontId="11" fillId="0" borderId="61" xfId="0" applyFont="1" applyFill="1" applyBorder="1" applyAlignment="1">
      <alignment horizontal="center" vertical="center"/>
    </xf>
    <xf numFmtId="0" fontId="11" fillId="0" borderId="7" xfId="0" applyFont="1" applyFill="1" applyBorder="1" applyAlignment="1">
      <alignment horizontal="left" vertical="center"/>
    </xf>
    <xf numFmtId="0" fontId="11" fillId="0" borderId="8" xfId="0" applyFont="1" applyFill="1" applyBorder="1" applyAlignment="1">
      <alignment vertical="center"/>
    </xf>
    <xf numFmtId="0" fontId="11" fillId="0" borderId="7" xfId="0" applyFont="1" applyFill="1" applyBorder="1" applyAlignment="1">
      <alignment vertical="center"/>
    </xf>
    <xf numFmtId="0" fontId="18" fillId="2" borderId="1" xfId="0" applyFont="1" applyFill="1" applyBorder="1" applyAlignment="1" applyProtection="1">
      <alignment horizontal="right" vertical="center"/>
      <protection locked="0"/>
    </xf>
    <xf numFmtId="0" fontId="19" fillId="2" borderId="1" xfId="0" applyFont="1" applyFill="1" applyBorder="1" applyAlignment="1" applyProtection="1">
      <alignment horizontal="right" vertical="center"/>
      <protection locked="0"/>
    </xf>
    <xf numFmtId="0" fontId="19" fillId="2" borderId="0" xfId="0" applyFont="1" applyFill="1" applyBorder="1" applyAlignment="1" applyProtection="1">
      <alignment horizontal="right" vertical="center"/>
      <protection locked="0"/>
    </xf>
    <xf numFmtId="0" fontId="19" fillId="2" borderId="46" xfId="0" applyFont="1" applyFill="1" applyBorder="1" applyAlignment="1" applyProtection="1">
      <alignment horizontal="right" vertical="center"/>
      <protection locked="0"/>
    </xf>
    <xf numFmtId="0" fontId="19" fillId="2" borderId="16" xfId="0" applyFont="1" applyFill="1" applyBorder="1" applyAlignment="1" applyProtection="1">
      <alignment horizontal="right" vertical="center"/>
      <protection locked="0"/>
    </xf>
    <xf numFmtId="0" fontId="19" fillId="2" borderId="25" xfId="0" applyFont="1" applyFill="1" applyBorder="1" applyAlignment="1" applyProtection="1">
      <alignment horizontal="right" vertical="center"/>
      <protection locked="0"/>
    </xf>
    <xf numFmtId="0" fontId="19" fillId="2" borderId="26" xfId="0" applyFont="1" applyFill="1" applyBorder="1" applyAlignment="1" applyProtection="1">
      <alignment horizontal="right" vertical="center"/>
      <protection locked="0"/>
    </xf>
    <xf numFmtId="0" fontId="0" fillId="2" borderId="0" xfId="0" applyFill="1" applyBorder="1" applyAlignment="1" applyProtection="1">
      <alignment vertical="top" wrapText="1"/>
      <protection locked="0"/>
    </xf>
    <xf numFmtId="0" fontId="0" fillId="2" borderId="0" xfId="0" applyFill="1" applyBorder="1" applyAlignment="1" applyProtection="1">
      <alignment vertical="top"/>
      <protection locked="0"/>
    </xf>
    <xf numFmtId="0" fontId="21" fillId="2" borderId="0" xfId="0" applyFont="1" applyFill="1" applyAlignment="1" applyProtection="1">
      <alignment vertical="center"/>
      <protection locked="0"/>
    </xf>
    <xf numFmtId="0" fontId="22" fillId="0" borderId="1" xfId="0" applyFont="1" applyFill="1" applyBorder="1" applyAlignment="1">
      <alignment vertical="center"/>
    </xf>
    <xf numFmtId="0" fontId="19" fillId="2" borderId="7" xfId="0" applyFont="1" applyFill="1" applyBorder="1" applyAlignment="1" applyProtection="1">
      <alignment horizontal="center" vertical="center"/>
      <protection locked="0"/>
    </xf>
    <xf numFmtId="0" fontId="13" fillId="0" borderId="7" xfId="0" applyFont="1" applyFill="1" applyBorder="1" applyAlignment="1">
      <alignment vertical="center"/>
    </xf>
    <xf numFmtId="179" fontId="0" fillId="0" borderId="69" xfId="0" applyNumberFormat="1" applyFill="1" applyBorder="1" applyAlignment="1">
      <alignment horizontal="center" vertical="center"/>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1" fillId="0" borderId="0" xfId="0" applyFont="1" applyFill="1" applyAlignment="1">
      <alignment vertical="center"/>
    </xf>
    <xf numFmtId="0" fontId="6" fillId="0" borderId="0" xfId="0" applyFont="1" applyFill="1" applyAlignment="1" applyProtection="1">
      <alignment vertical="center"/>
      <protection locked="0"/>
    </xf>
    <xf numFmtId="0" fontId="0" fillId="0" borderId="1" xfId="0" applyFill="1" applyBorder="1" applyAlignment="1" applyProtection="1">
      <alignment vertical="center"/>
      <protection locked="0"/>
    </xf>
    <xf numFmtId="0" fontId="0" fillId="0" borderId="3" xfId="0" applyFill="1" applyBorder="1" applyAlignment="1" applyProtection="1">
      <alignment vertical="center"/>
      <protection locked="0"/>
    </xf>
    <xf numFmtId="0" fontId="0" fillId="0" borderId="4" xfId="0" applyFill="1" applyBorder="1" applyAlignment="1" applyProtection="1">
      <alignment vertical="center"/>
      <protection locked="0"/>
    </xf>
    <xf numFmtId="0" fontId="0" fillId="0" borderId="5" xfId="0" applyFill="1" applyBorder="1" applyAlignment="1" applyProtection="1">
      <alignment vertical="center"/>
      <protection locked="0"/>
    </xf>
    <xf numFmtId="0" fontId="0" fillId="2" borderId="5" xfId="0" applyFill="1" applyBorder="1" applyAlignment="1" applyProtection="1">
      <alignment vertical="center"/>
      <protection locked="0"/>
    </xf>
    <xf numFmtId="0" fontId="0" fillId="0" borderId="23" xfId="0" applyFill="1" applyBorder="1" applyAlignment="1" applyProtection="1">
      <alignment vertical="center"/>
      <protection locked="0"/>
    </xf>
    <xf numFmtId="0" fontId="0" fillId="0" borderId="12" xfId="0" applyFill="1" applyBorder="1" applyAlignment="1" applyProtection="1">
      <alignment vertical="center"/>
      <protection locked="0"/>
    </xf>
    <xf numFmtId="178" fontId="0" fillId="0" borderId="39" xfId="0" applyNumberFormat="1" applyFill="1" applyBorder="1" applyAlignment="1">
      <alignment horizontal="center" vertical="center"/>
    </xf>
    <xf numFmtId="177" fontId="0" fillId="0" borderId="39" xfId="0" applyNumberFormat="1" applyFill="1" applyBorder="1" applyAlignment="1">
      <alignment horizontal="center" vertical="center"/>
    </xf>
    <xf numFmtId="176" fontId="30" fillId="2" borderId="31" xfId="2" applyNumberFormat="1" applyFont="1" applyFill="1" applyBorder="1" applyAlignment="1" applyProtection="1">
      <alignment vertical="center"/>
      <protection locked="0"/>
    </xf>
    <xf numFmtId="176" fontId="30" fillId="2" borderId="35" xfId="2" applyNumberFormat="1" applyFont="1" applyFill="1" applyBorder="1" applyAlignment="1" applyProtection="1">
      <alignment vertical="center"/>
      <protection locked="0"/>
    </xf>
    <xf numFmtId="176" fontId="30" fillId="2" borderId="21" xfId="2" applyNumberFormat="1" applyFont="1" applyFill="1" applyBorder="1" applyAlignment="1" applyProtection="1">
      <alignment vertical="center"/>
      <protection locked="0"/>
    </xf>
    <xf numFmtId="0" fontId="26" fillId="0" borderId="39" xfId="2" applyFont="1" applyFill="1" applyBorder="1" applyAlignment="1">
      <alignment horizontal="distributed" vertical="center"/>
    </xf>
    <xf numFmtId="0" fontId="26" fillId="2" borderId="54" xfId="2" applyFont="1" applyFill="1" applyBorder="1" applyAlignment="1" applyProtection="1">
      <alignment vertical="center"/>
      <protection locked="0"/>
    </xf>
    <xf numFmtId="0" fontId="0" fillId="0" borderId="25" xfId="0" applyFill="1" applyBorder="1" applyAlignment="1">
      <alignment vertical="center"/>
    </xf>
    <xf numFmtId="0" fontId="32" fillId="2" borderId="56" xfId="0" applyFont="1" applyFill="1" applyBorder="1" applyAlignment="1" applyProtection="1">
      <alignment vertical="center"/>
      <protection locked="0"/>
    </xf>
    <xf numFmtId="0" fontId="0" fillId="0" borderId="0" xfId="0" applyFill="1" applyBorder="1" applyAlignment="1">
      <alignment horizontal="right" vertical="center"/>
    </xf>
    <xf numFmtId="0" fontId="29" fillId="0" borderId="0" xfId="0" applyFont="1" applyFill="1" applyBorder="1" applyAlignment="1">
      <alignment horizontal="left" vertical="center"/>
    </xf>
    <xf numFmtId="0" fontId="28" fillId="0" borderId="0" xfId="0" applyFont="1" applyFill="1" applyBorder="1" applyAlignment="1">
      <alignment horizontal="left" vertical="top" wrapText="1"/>
    </xf>
    <xf numFmtId="0" fontId="0" fillId="0" borderId="2" xfId="0" applyFill="1" applyBorder="1" applyAlignment="1">
      <alignment horizontal="center" vertical="center"/>
    </xf>
    <xf numFmtId="0" fontId="0" fillId="0" borderId="1" xfId="0" applyFill="1" applyBorder="1" applyAlignment="1">
      <alignment horizontal="left" vertical="center"/>
    </xf>
    <xf numFmtId="0" fontId="12" fillId="0" borderId="0" xfId="0" applyFont="1" applyFill="1" applyAlignment="1">
      <alignment horizontal="left" vertical="center" wrapText="1"/>
    </xf>
    <xf numFmtId="0" fontId="0" fillId="0" borderId="9" xfId="0" applyFill="1" applyBorder="1" applyAlignment="1">
      <alignment horizontal="center" vertical="center"/>
    </xf>
    <xf numFmtId="0" fontId="0" fillId="0" borderId="2" xfId="0" applyFill="1" applyBorder="1" applyAlignment="1">
      <alignment horizontal="left" vertical="center"/>
    </xf>
    <xf numFmtId="2" fontId="0" fillId="0" borderId="0" xfId="0" applyNumberFormat="1" applyFill="1" applyBorder="1" applyAlignment="1">
      <alignment horizontal="center" vertical="center"/>
    </xf>
    <xf numFmtId="177" fontId="0" fillId="0" borderId="26" xfId="0" applyNumberFormat="1" applyFill="1" applyBorder="1" applyAlignment="1">
      <alignment horizontal="center" vertical="center"/>
    </xf>
    <xf numFmtId="177" fontId="0" fillId="0" borderId="0" xfId="0" applyNumberFormat="1" applyFill="1" applyBorder="1" applyAlignment="1">
      <alignment horizontal="center" vertical="center"/>
    </xf>
    <xf numFmtId="0" fontId="11" fillId="0" borderId="0" xfId="0" applyFont="1" applyFill="1" applyBorder="1" applyAlignment="1">
      <alignment vertical="center"/>
    </xf>
    <xf numFmtId="0" fontId="31" fillId="0" borderId="0" xfId="0" applyFont="1" applyFill="1" applyBorder="1" applyAlignment="1">
      <alignment vertical="center"/>
    </xf>
    <xf numFmtId="0" fontId="28" fillId="0" borderId="0" xfId="0" applyFont="1" applyFill="1" applyBorder="1" applyAlignment="1">
      <alignment vertical="center" shrinkToFit="1"/>
    </xf>
    <xf numFmtId="0" fontId="28" fillId="0" borderId="0" xfId="0" applyFont="1" applyFill="1" applyBorder="1" applyAlignment="1">
      <alignment vertical="top" wrapText="1"/>
    </xf>
    <xf numFmtId="177" fontId="28" fillId="0" borderId="0" xfId="0" applyNumberFormat="1" applyFont="1" applyFill="1" applyBorder="1" applyAlignment="1">
      <alignment vertical="center"/>
    </xf>
    <xf numFmtId="0" fontId="4" fillId="0" borderId="1" xfId="0" applyFont="1" applyFill="1" applyBorder="1" applyAlignment="1">
      <alignment horizontal="center" vertical="center"/>
    </xf>
    <xf numFmtId="0" fontId="0" fillId="0" borderId="0" xfId="0" applyFill="1" applyBorder="1" applyAlignment="1">
      <alignment vertical="top" wrapText="1"/>
    </xf>
    <xf numFmtId="0" fontId="0" fillId="0" borderId="0" xfId="0" applyFill="1" applyAlignment="1">
      <alignment vertical="center" wrapText="1"/>
    </xf>
    <xf numFmtId="0" fontId="7" fillId="0" borderId="0" xfId="0" applyFont="1" applyFill="1" applyAlignment="1">
      <alignment vertical="center"/>
    </xf>
    <xf numFmtId="0" fontId="0" fillId="0" borderId="0" xfId="0" applyFont="1" applyFill="1" applyBorder="1" applyAlignment="1" applyProtection="1">
      <alignment horizontal="left" vertical="top" wrapText="1"/>
      <protection locked="0"/>
    </xf>
    <xf numFmtId="0" fontId="0" fillId="2" borderId="1" xfId="0" applyFont="1" applyFill="1" applyBorder="1" applyAlignment="1" applyProtection="1">
      <alignment vertical="top" wrapText="1"/>
      <protection locked="0"/>
    </xf>
    <xf numFmtId="0" fontId="12" fillId="0" borderId="0" xfId="0" applyFont="1" applyFill="1" applyAlignment="1">
      <alignment vertical="center" wrapText="1"/>
    </xf>
    <xf numFmtId="38" fontId="0" fillId="0" borderId="23" xfId="0" applyNumberFormat="1" applyFill="1" applyBorder="1" applyAlignment="1">
      <alignment horizontal="right" vertical="center"/>
    </xf>
    <xf numFmtId="0" fontId="0" fillId="0" borderId="72" xfId="0" applyFill="1" applyBorder="1" applyAlignment="1">
      <alignment vertical="center"/>
    </xf>
    <xf numFmtId="0" fontId="0" fillId="0" borderId="26" xfId="0" applyFill="1" applyBorder="1" applyAlignment="1">
      <alignment vertical="center"/>
    </xf>
    <xf numFmtId="0" fontId="0" fillId="0" borderId="74" xfId="0" applyFill="1" applyBorder="1" applyAlignment="1">
      <alignment vertical="center"/>
    </xf>
    <xf numFmtId="0" fontId="4" fillId="0" borderId="1" xfId="0" applyFont="1" applyFill="1" applyBorder="1" applyAlignment="1">
      <alignment vertical="top" wrapText="1"/>
    </xf>
    <xf numFmtId="0" fontId="4" fillId="0" borderId="0" xfId="0" applyFont="1" applyFill="1" applyBorder="1" applyAlignment="1">
      <alignment vertical="top" wrapText="1"/>
    </xf>
    <xf numFmtId="0" fontId="4" fillId="0" borderId="25" xfId="0" applyFont="1" applyFill="1" applyBorder="1" applyAlignment="1">
      <alignment vertical="center"/>
    </xf>
    <xf numFmtId="0" fontId="0" fillId="0" borderId="65" xfId="0" applyFill="1" applyBorder="1" applyAlignment="1">
      <alignment vertical="center"/>
    </xf>
    <xf numFmtId="0" fontId="20" fillId="0" borderId="2" xfId="0" applyFont="1" applyFill="1" applyBorder="1" applyAlignment="1">
      <alignment horizontal="center" vertical="center"/>
    </xf>
    <xf numFmtId="0" fontId="35" fillId="0" borderId="3" xfId="0" applyFont="1" applyFill="1" applyBorder="1" applyAlignment="1">
      <alignment horizontal="right" vertical="center"/>
    </xf>
    <xf numFmtId="0" fontId="35" fillId="0" borderId="4" xfId="0" applyFont="1" applyFill="1" applyBorder="1" applyAlignment="1">
      <alignment horizontal="right" vertical="center"/>
    </xf>
    <xf numFmtId="0" fontId="35" fillId="0" borderId="5" xfId="0" applyFont="1" applyFill="1" applyBorder="1" applyAlignment="1">
      <alignment horizontal="right" vertical="center"/>
    </xf>
    <xf numFmtId="0" fontId="35" fillId="0" borderId="7" xfId="0" applyFont="1" applyFill="1" applyBorder="1" applyAlignment="1">
      <alignment horizontal="right" vertical="center"/>
    </xf>
    <xf numFmtId="0" fontId="35" fillId="0" borderId="8" xfId="0" applyFont="1" applyFill="1" applyBorder="1" applyAlignment="1">
      <alignment horizontal="right" vertical="center"/>
    </xf>
    <xf numFmtId="0" fontId="35" fillId="0" borderId="9" xfId="0" applyFont="1" applyFill="1" applyBorder="1" applyAlignment="1">
      <alignment horizontal="right" vertical="center"/>
    </xf>
    <xf numFmtId="0" fontId="35" fillId="0" borderId="3" xfId="0" applyFont="1" applyFill="1" applyBorder="1" applyAlignment="1">
      <alignment vertical="center"/>
    </xf>
    <xf numFmtId="0" fontId="35" fillId="0" borderId="4" xfId="0" applyFont="1" applyFill="1" applyBorder="1" applyAlignment="1">
      <alignment vertical="center"/>
    </xf>
    <xf numFmtId="0" fontId="35" fillId="0" borderId="5" xfId="0" applyFont="1" applyFill="1" applyBorder="1" applyAlignment="1">
      <alignment vertical="center"/>
    </xf>
    <xf numFmtId="0" fontId="0" fillId="0" borderId="8" xfId="0" applyFill="1" applyBorder="1" applyAlignment="1" applyProtection="1">
      <alignment vertical="top" wrapText="1"/>
      <protection locked="0"/>
    </xf>
    <xf numFmtId="0" fontId="33" fillId="0" borderId="1" xfId="0" applyFont="1" applyFill="1" applyBorder="1" applyAlignment="1">
      <alignment vertical="center" wrapText="1"/>
    </xf>
    <xf numFmtId="0" fontId="33" fillId="0" borderId="0" xfId="0" applyFont="1" applyFill="1" applyBorder="1" applyAlignment="1">
      <alignment vertical="center" wrapText="1"/>
    </xf>
    <xf numFmtId="0" fontId="33" fillId="0" borderId="2" xfId="0" applyFont="1" applyFill="1" applyBorder="1" applyAlignment="1">
      <alignment vertical="center" wrapText="1"/>
    </xf>
    <xf numFmtId="0" fontId="0" fillId="0" borderId="2" xfId="0" applyFill="1" applyBorder="1" applyAlignment="1" applyProtection="1">
      <alignment vertical="top" wrapText="1"/>
      <protection locked="0"/>
    </xf>
    <xf numFmtId="0" fontId="0" fillId="2" borderId="3" xfId="0" applyFont="1" applyFill="1" applyBorder="1" applyAlignment="1" applyProtection="1">
      <alignment vertical="top" wrapText="1"/>
      <protection locked="0"/>
    </xf>
    <xf numFmtId="0" fontId="0" fillId="0" borderId="61" xfId="0" applyFill="1" applyBorder="1" applyAlignment="1">
      <alignment vertical="center"/>
    </xf>
    <xf numFmtId="0" fontId="0" fillId="6" borderId="35" xfId="0" applyFill="1" applyBorder="1" applyAlignment="1">
      <alignment vertical="center" wrapText="1"/>
    </xf>
    <xf numFmtId="2" fontId="0" fillId="0" borderId="35" xfId="0" applyNumberFormat="1" applyFill="1" applyBorder="1" applyAlignment="1">
      <alignment vertical="center"/>
    </xf>
    <xf numFmtId="2" fontId="0" fillId="0" borderId="33" xfId="0" applyNumberFormat="1" applyFill="1" applyBorder="1" applyAlignment="1">
      <alignment vertical="center"/>
    </xf>
    <xf numFmtId="0" fontId="0" fillId="3" borderId="35" xfId="0" applyFill="1" applyBorder="1" applyAlignment="1">
      <alignment horizontal="center" vertical="center"/>
    </xf>
    <xf numFmtId="0" fontId="0" fillId="0" borderId="79" xfId="0" applyFill="1" applyBorder="1" applyAlignment="1">
      <alignment horizontal="center" vertical="center"/>
    </xf>
    <xf numFmtId="0" fontId="4" fillId="2" borderId="0" xfId="0" applyFont="1" applyFill="1" applyBorder="1" applyAlignment="1" applyProtection="1">
      <alignment vertical="center"/>
      <protection locked="0"/>
    </xf>
    <xf numFmtId="0" fontId="34" fillId="2" borderId="0" xfId="0" applyFont="1" applyFill="1" applyBorder="1" applyAlignment="1" applyProtection="1">
      <alignment vertical="center" wrapText="1"/>
      <protection locked="0"/>
    </xf>
    <xf numFmtId="0" fontId="34" fillId="2" borderId="2" xfId="0" applyFont="1" applyFill="1" applyBorder="1" applyAlignment="1" applyProtection="1">
      <alignment vertical="center" wrapText="1"/>
      <protection locked="0"/>
    </xf>
    <xf numFmtId="0" fontId="33" fillId="0" borderId="0" xfId="0" applyFont="1" applyFill="1" applyBorder="1" applyAlignment="1">
      <alignment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3" fillId="0" borderId="0" xfId="2" applyFont="1" applyAlignment="1">
      <alignment horizontal="left" vertical="top" wrapText="1"/>
    </xf>
    <xf numFmtId="0" fontId="9" fillId="0" borderId="39" xfId="2" applyFont="1" applyBorder="1" applyAlignment="1">
      <alignment horizontal="center" vertical="center"/>
    </xf>
    <xf numFmtId="0" fontId="9" fillId="2" borderId="54" xfId="2" applyFont="1" applyFill="1" applyBorder="1" applyAlignment="1" applyProtection="1">
      <alignment horizontal="center" vertical="center"/>
      <protection locked="0"/>
    </xf>
    <xf numFmtId="0" fontId="9" fillId="2" borderId="15" xfId="2" applyFont="1" applyFill="1" applyBorder="1" applyAlignment="1" applyProtection="1">
      <alignment horizontal="center" vertical="center"/>
      <protection locked="0"/>
    </xf>
    <xf numFmtId="0" fontId="9" fillId="2" borderId="39" xfId="2" applyFont="1" applyFill="1" applyBorder="1" applyAlignment="1" applyProtection="1">
      <alignment horizontal="center" vertical="center"/>
      <protection locked="0"/>
    </xf>
    <xf numFmtId="0" fontId="0" fillId="0" borderId="33" xfId="0" applyFill="1" applyBorder="1" applyAlignment="1">
      <alignment horizontal="center" vertical="center"/>
    </xf>
    <xf numFmtId="0" fontId="0" fillId="0" borderId="37" xfId="0" applyFill="1" applyBorder="1" applyAlignment="1">
      <alignment horizontal="center" vertical="center"/>
    </xf>
    <xf numFmtId="0" fontId="0" fillId="0" borderId="39" xfId="0" applyFill="1" applyBorder="1" applyAlignment="1">
      <alignment horizontal="center" vertical="center"/>
    </xf>
    <xf numFmtId="0" fontId="0" fillId="0" borderId="16" xfId="0" applyFill="1" applyBorder="1" applyAlignment="1">
      <alignment horizontal="center" vertical="center"/>
    </xf>
    <xf numFmtId="2" fontId="0" fillId="0" borderId="25" xfId="0" applyNumberFormat="1" applyFill="1" applyBorder="1" applyAlignment="1">
      <alignment horizontal="center" vertical="center"/>
    </xf>
    <xf numFmtId="2" fontId="0" fillId="0" borderId="6" xfId="0" applyNumberFormat="1" applyFill="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25" xfId="0" applyFill="1" applyBorder="1" applyAlignment="1">
      <alignment horizontal="center" vertical="center"/>
    </xf>
    <xf numFmtId="0" fontId="0" fillId="0" borderId="6" xfId="0" applyFill="1" applyBorder="1" applyAlignment="1">
      <alignment horizontal="center" vertical="center"/>
    </xf>
    <xf numFmtId="0" fontId="20" fillId="0" borderId="7"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0" fillId="2" borderId="26" xfId="0" applyFont="1" applyFill="1" applyBorder="1" applyAlignment="1" applyProtection="1">
      <alignment horizontal="left" vertical="center"/>
      <protection locked="0"/>
    </xf>
    <xf numFmtId="177" fontId="0" fillId="0" borderId="72" xfId="0" applyNumberFormat="1" applyFill="1" applyBorder="1" applyAlignment="1">
      <alignment vertical="center"/>
    </xf>
    <xf numFmtId="177" fontId="0" fillId="0" borderId="23" xfId="0" applyNumberFormat="1" applyFill="1" applyBorder="1" applyAlignment="1">
      <alignment horizontal="right" vertical="center"/>
    </xf>
    <xf numFmtId="177" fontId="0" fillId="0" borderId="16" xfId="0" applyNumberFormat="1" applyFill="1" applyBorder="1" applyAlignment="1">
      <alignment horizontal="right" vertical="center"/>
    </xf>
    <xf numFmtId="0" fontId="0" fillId="0" borderId="26" xfId="0" applyFill="1" applyBorder="1" applyAlignment="1">
      <alignment horizontal="center" vertical="center"/>
    </xf>
    <xf numFmtId="0" fontId="0" fillId="0" borderId="71" xfId="0" applyFill="1" applyBorder="1" applyAlignment="1">
      <alignment horizontal="center" vertical="center" wrapText="1"/>
    </xf>
    <xf numFmtId="0" fontId="0" fillId="0" borderId="24" xfId="0" applyFill="1" applyBorder="1" applyAlignment="1">
      <alignment horizontal="center" vertical="center"/>
    </xf>
    <xf numFmtId="0" fontId="0" fillId="0" borderId="27" xfId="0" applyFill="1" applyBorder="1" applyAlignment="1">
      <alignment horizontal="center" vertical="center"/>
    </xf>
    <xf numFmtId="0" fontId="0" fillId="0" borderId="26" xfId="0" applyFill="1" applyBorder="1" applyAlignment="1">
      <alignment horizontal="center" vertical="center" wrapText="1"/>
    </xf>
    <xf numFmtId="177" fontId="0" fillId="0" borderId="17" xfId="0" applyNumberFormat="1" applyFill="1" applyBorder="1" applyAlignment="1">
      <alignment horizontal="right" vertical="center"/>
    </xf>
    <xf numFmtId="177" fontId="0" fillId="0" borderId="0" xfId="0" applyNumberFormat="1" applyFill="1" applyBorder="1" applyAlignment="1">
      <alignment horizontal="right" vertical="center"/>
    </xf>
    <xf numFmtId="0" fontId="0" fillId="2" borderId="0" xfId="0" applyFill="1" applyBorder="1" applyAlignment="1" applyProtection="1">
      <alignment horizontal="left" vertical="top" wrapText="1"/>
      <protection locked="0"/>
    </xf>
    <xf numFmtId="0" fontId="0" fillId="0" borderId="8" xfId="0" applyFill="1" applyBorder="1" applyAlignment="1">
      <alignment horizontal="center" vertical="center"/>
    </xf>
    <xf numFmtId="0" fontId="0" fillId="0" borderId="0" xfId="0" applyFill="1" applyBorder="1" applyAlignment="1">
      <alignment horizontal="center" vertical="center"/>
    </xf>
    <xf numFmtId="0" fontId="0" fillId="0" borderId="4" xfId="0" applyFill="1" applyBorder="1" applyAlignment="1">
      <alignment horizontal="center" vertical="center"/>
    </xf>
    <xf numFmtId="0" fontId="0" fillId="0" borderId="9" xfId="0" applyFill="1" applyBorder="1" applyAlignment="1">
      <alignment horizontal="center" vertical="center"/>
    </xf>
    <xf numFmtId="0" fontId="0" fillId="0" borderId="5" xfId="0" applyFill="1" applyBorder="1" applyAlignment="1">
      <alignment horizontal="center" vertical="center"/>
    </xf>
    <xf numFmtId="177" fontId="0" fillId="0" borderId="25" xfId="0" applyNumberFormat="1" applyFill="1" applyBorder="1" applyAlignment="1">
      <alignment horizontal="center" vertical="center"/>
    </xf>
    <xf numFmtId="0" fontId="0" fillId="0" borderId="9" xfId="0" applyFill="1" applyBorder="1" applyAlignment="1">
      <alignment horizontal="left" vertical="center"/>
    </xf>
    <xf numFmtId="0" fontId="0" fillId="0" borderId="2" xfId="0" applyFill="1" applyBorder="1" applyAlignment="1">
      <alignment horizontal="left" vertical="center"/>
    </xf>
    <xf numFmtId="0" fontId="0" fillId="0" borderId="5" xfId="0" applyFill="1" applyBorder="1" applyAlignment="1">
      <alignment horizontal="left" vertical="center"/>
    </xf>
    <xf numFmtId="177" fontId="0" fillId="0" borderId="6" xfId="0" applyNumberFormat="1" applyFill="1" applyBorder="1" applyAlignment="1">
      <alignment horizontal="center" vertical="center"/>
    </xf>
    <xf numFmtId="177" fontId="0" fillId="0" borderId="8" xfId="0" applyNumberFormat="1" applyFill="1" applyBorder="1" applyAlignment="1">
      <alignment horizontal="right" vertical="center"/>
    </xf>
    <xf numFmtId="177" fontId="0" fillId="0" borderId="4" xfId="0" applyNumberFormat="1" applyFill="1" applyBorder="1" applyAlignment="1">
      <alignment horizontal="right" vertical="center"/>
    </xf>
    <xf numFmtId="177" fontId="0" fillId="0" borderId="26" xfId="0" applyNumberFormat="1" applyFill="1" applyBorder="1" applyAlignment="1">
      <alignment vertical="center"/>
    </xf>
    <xf numFmtId="177" fontId="0" fillId="0" borderId="3" xfId="0" applyNumberFormat="1" applyFill="1" applyBorder="1" applyAlignment="1">
      <alignment horizontal="right" vertical="center"/>
    </xf>
    <xf numFmtId="0" fontId="10" fillId="2" borderId="26" xfId="0" applyFont="1" applyFill="1" applyBorder="1" applyAlignment="1" applyProtection="1">
      <alignment horizontal="center" vertical="center" shrinkToFit="1"/>
      <protection locked="0"/>
    </xf>
    <xf numFmtId="0" fontId="13" fillId="2" borderId="3" xfId="0" applyFont="1" applyFill="1" applyBorder="1" applyAlignment="1" applyProtection="1">
      <alignment horizontal="left" vertical="center" wrapText="1"/>
      <protection locked="0"/>
    </xf>
    <xf numFmtId="0" fontId="13" fillId="2" borderId="4" xfId="0" applyFont="1" applyFill="1" applyBorder="1" applyAlignment="1" applyProtection="1">
      <alignment horizontal="left" vertical="center" wrapText="1"/>
      <protection locked="0"/>
    </xf>
    <xf numFmtId="177" fontId="0" fillId="0" borderId="23" xfId="0" applyNumberFormat="1" applyFill="1" applyBorder="1" applyAlignment="1">
      <alignment vertical="center"/>
    </xf>
    <xf numFmtId="177" fontId="0" fillId="0" borderId="16" xfId="0" applyNumberFormat="1" applyFill="1" applyBorder="1" applyAlignment="1">
      <alignment vertical="center"/>
    </xf>
    <xf numFmtId="177" fontId="0" fillId="0" borderId="26" xfId="0" applyNumberFormat="1" applyFill="1" applyBorder="1" applyAlignment="1">
      <alignment horizontal="right" vertical="center"/>
    </xf>
    <xf numFmtId="177" fontId="0" fillId="0" borderId="72" xfId="0" applyNumberFormat="1" applyFill="1" applyBorder="1" applyAlignment="1">
      <alignment horizontal="right" vertical="center"/>
    </xf>
    <xf numFmtId="0" fontId="35" fillId="0" borderId="18" xfId="0" applyFont="1" applyFill="1" applyBorder="1" applyAlignment="1">
      <alignment horizontal="center" vertical="center"/>
    </xf>
    <xf numFmtId="0" fontId="35" fillId="0" borderId="23"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65" xfId="0" applyFont="1" applyFill="1" applyBorder="1" applyAlignment="1">
      <alignment horizontal="center" vertical="center"/>
    </xf>
    <xf numFmtId="0" fontId="35" fillId="0" borderId="72" xfId="0" applyFont="1" applyFill="1" applyBorder="1" applyAlignment="1">
      <alignment horizontal="center" vertical="center"/>
    </xf>
    <xf numFmtId="0" fontId="35" fillId="0" borderId="14" xfId="0" applyFont="1" applyFill="1" applyBorder="1" applyAlignment="1">
      <alignment horizontal="center" vertical="center"/>
    </xf>
    <xf numFmtId="0" fontId="35" fillId="0" borderId="46" xfId="0" applyFont="1" applyFill="1" applyBorder="1" applyAlignment="1">
      <alignment horizontal="center" vertical="center"/>
    </xf>
    <xf numFmtId="0" fontId="35" fillId="0" borderId="16" xfId="0" applyFont="1" applyFill="1" applyBorder="1" applyAlignment="1">
      <alignment horizontal="center" vertical="center"/>
    </xf>
    <xf numFmtId="0" fontId="35" fillId="0" borderId="11" xfId="0" applyFont="1" applyFill="1" applyBorder="1" applyAlignment="1">
      <alignment horizontal="center" vertical="center"/>
    </xf>
    <xf numFmtId="0" fontId="0" fillId="0" borderId="7" xfId="0" applyFill="1" applyBorder="1" applyAlignment="1">
      <alignment horizontal="center" vertical="center"/>
    </xf>
    <xf numFmtId="0" fontId="0" fillId="0" borderId="56" xfId="0" applyFill="1" applyBorder="1" applyAlignment="1">
      <alignment horizontal="right" vertical="center"/>
    </xf>
    <xf numFmtId="0" fontId="0" fillId="0" borderId="69" xfId="0" applyFill="1" applyBorder="1" applyAlignment="1">
      <alignment horizontal="right" vertical="center"/>
    </xf>
    <xf numFmtId="0" fontId="0" fillId="0" borderId="4" xfId="0" applyFill="1" applyBorder="1" applyAlignment="1">
      <alignment horizontal="left" vertical="center"/>
    </xf>
    <xf numFmtId="0" fontId="35" fillId="2" borderId="3" xfId="0" applyFont="1" applyFill="1" applyBorder="1" applyAlignment="1" applyProtection="1">
      <alignment horizontal="left" vertical="center" shrinkToFit="1"/>
      <protection locked="0"/>
    </xf>
    <xf numFmtId="0" fontId="0" fillId="2" borderId="4" xfId="0" applyFill="1" applyBorder="1" applyAlignment="1" applyProtection="1">
      <alignment horizontal="left" vertical="center" shrinkToFit="1"/>
      <protection locked="0"/>
    </xf>
    <xf numFmtId="0" fontId="0" fillId="2" borderId="5" xfId="0" applyFill="1" applyBorder="1" applyAlignment="1" applyProtection="1">
      <alignment horizontal="left" vertical="center" shrinkToFit="1"/>
      <protection locked="0"/>
    </xf>
    <xf numFmtId="177" fontId="0" fillId="0" borderId="4" xfId="0" applyNumberFormat="1" applyFont="1" applyFill="1" applyBorder="1" applyAlignment="1" applyProtection="1">
      <alignment horizontal="center" vertical="top" wrapText="1"/>
      <protection locked="0"/>
    </xf>
    <xf numFmtId="0" fontId="0" fillId="0" borderId="4" xfId="0" applyFont="1" applyFill="1" applyBorder="1" applyAlignment="1" applyProtection="1">
      <alignment horizontal="center" vertical="top" wrapText="1"/>
      <protection locked="0"/>
    </xf>
    <xf numFmtId="0" fontId="0" fillId="2" borderId="25" xfId="0" applyFont="1" applyFill="1" applyBorder="1" applyAlignment="1" applyProtection="1">
      <alignment horizontal="center" vertical="center"/>
      <protection locked="0"/>
    </xf>
    <xf numFmtId="0" fontId="0" fillId="2" borderId="26"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0" fontId="0" fillId="2" borderId="25" xfId="0" applyFill="1" applyBorder="1" applyAlignment="1" applyProtection="1">
      <alignment horizontal="left" vertical="center"/>
      <protection locked="0"/>
    </xf>
    <xf numFmtId="0" fontId="0" fillId="2" borderId="26"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177" fontId="0" fillId="7" borderId="25" xfId="0" applyNumberFormat="1" applyFill="1" applyBorder="1" applyAlignment="1">
      <alignment horizontal="center" vertical="center"/>
    </xf>
    <xf numFmtId="177" fontId="0" fillId="7" borderId="6" xfId="0" applyNumberFormat="1" applyFill="1" applyBorder="1" applyAlignment="1">
      <alignment horizontal="center" vertical="center"/>
    </xf>
    <xf numFmtId="0" fontId="0" fillId="2" borderId="18"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10" fillId="2" borderId="6" xfId="0" applyFont="1" applyFill="1" applyBorder="1" applyAlignment="1" applyProtection="1">
      <alignment horizontal="center" vertical="center" shrinkToFit="1"/>
      <protection locked="0"/>
    </xf>
    <xf numFmtId="0" fontId="0" fillId="0" borderId="47" xfId="0" applyFill="1" applyBorder="1" applyAlignment="1">
      <alignment horizontal="center" vertical="center"/>
    </xf>
    <xf numFmtId="177" fontId="0" fillId="2" borderId="46" xfId="0" applyNumberFormat="1" applyFill="1" applyBorder="1" applyAlignment="1" applyProtection="1">
      <alignment vertical="center"/>
      <protection locked="0"/>
    </xf>
    <xf numFmtId="177" fontId="0" fillId="2" borderId="16" xfId="0" applyNumberFormat="1" applyFill="1" applyBorder="1" applyAlignment="1" applyProtection="1">
      <alignment vertical="center"/>
      <protection locked="0"/>
    </xf>
    <xf numFmtId="2" fontId="0" fillId="2" borderId="25" xfId="0" applyNumberFormat="1" applyFill="1" applyBorder="1" applyAlignment="1" applyProtection="1">
      <alignment horizontal="center" vertical="center"/>
      <protection locked="0"/>
    </xf>
    <xf numFmtId="2" fontId="0" fillId="2" borderId="26" xfId="0" applyNumberFormat="1" applyFill="1" applyBorder="1" applyAlignment="1" applyProtection="1">
      <alignment horizontal="center" vertical="center"/>
      <protection locked="0"/>
    </xf>
    <xf numFmtId="0" fontId="0" fillId="0" borderId="73" xfId="0" applyFill="1" applyBorder="1" applyAlignment="1">
      <alignment horizontal="center" vertical="top"/>
    </xf>
    <xf numFmtId="0" fontId="0" fillId="0" borderId="74" xfId="0" applyFill="1" applyBorder="1" applyAlignment="1">
      <alignment horizontal="center" vertical="top"/>
    </xf>
    <xf numFmtId="0" fontId="0" fillId="0" borderId="3" xfId="0" applyFill="1" applyBorder="1" applyAlignment="1">
      <alignment horizontal="center" vertical="top"/>
    </xf>
    <xf numFmtId="0" fontId="0" fillId="0" borderId="5" xfId="0" applyFill="1" applyBorder="1" applyAlignment="1">
      <alignment horizontal="center" vertical="top"/>
    </xf>
    <xf numFmtId="0" fontId="7" fillId="0" borderId="0" xfId="0" applyFont="1" applyFill="1" applyAlignment="1">
      <alignment horizontal="center" vertical="center"/>
    </xf>
    <xf numFmtId="0" fontId="20" fillId="0" borderId="18" xfId="0" applyFont="1" applyFill="1" applyBorder="1" applyAlignment="1">
      <alignment horizontal="center" vertical="center"/>
    </xf>
    <xf numFmtId="0" fontId="20" fillId="0" borderId="12" xfId="0" applyFont="1" applyFill="1" applyBorder="1" applyAlignment="1">
      <alignment horizontal="center" vertical="center"/>
    </xf>
    <xf numFmtId="0" fontId="0" fillId="0" borderId="65" xfId="0" applyFill="1" applyBorder="1" applyAlignment="1">
      <alignment horizontal="center" vertical="center"/>
    </xf>
    <xf numFmtId="0" fontId="0" fillId="0" borderId="14" xfId="0" applyFill="1" applyBorder="1" applyAlignment="1">
      <alignment horizontal="center" vertical="center"/>
    </xf>
    <xf numFmtId="0" fontId="0" fillId="0" borderId="60"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5" fillId="0" borderId="13" xfId="0" applyFont="1" applyFill="1" applyBorder="1" applyAlignment="1">
      <alignment horizontal="center" vertical="center" wrapText="1"/>
    </xf>
    <xf numFmtId="0" fontId="35" fillId="0" borderId="46" xfId="0" applyFont="1" applyFill="1" applyBorder="1" applyAlignment="1">
      <alignment horizontal="center" vertical="center" wrapText="1"/>
    </xf>
    <xf numFmtId="0" fontId="35" fillId="0" borderId="16" xfId="0" applyFont="1" applyFill="1" applyBorder="1" applyAlignment="1">
      <alignment horizontal="center" vertical="center" wrapText="1"/>
    </xf>
    <xf numFmtId="0" fontId="35" fillId="0" borderId="11" xfId="0" applyFont="1" applyFill="1" applyBorder="1" applyAlignment="1">
      <alignment horizontal="center" vertical="center" wrapText="1"/>
    </xf>
    <xf numFmtId="0" fontId="35" fillId="0" borderId="73" xfId="0" applyFont="1" applyFill="1" applyBorder="1" applyAlignment="1">
      <alignment horizontal="right" vertical="center"/>
    </xf>
    <xf numFmtId="0" fontId="35" fillId="0" borderId="48" xfId="0" applyFont="1" applyFill="1" applyBorder="1" applyAlignment="1">
      <alignment horizontal="right" vertical="center"/>
    </xf>
    <xf numFmtId="0" fontId="35" fillId="0" borderId="74" xfId="0" applyFont="1" applyFill="1" applyBorder="1" applyAlignment="1">
      <alignment horizontal="right" vertical="center"/>
    </xf>
    <xf numFmtId="0" fontId="35" fillId="0" borderId="73" xfId="0" applyFont="1" applyFill="1" applyBorder="1" applyAlignment="1">
      <alignment horizontal="right" vertical="center" wrapText="1"/>
    </xf>
    <xf numFmtId="0" fontId="35" fillId="0" borderId="48" xfId="0" applyFont="1" applyFill="1" applyBorder="1" applyAlignment="1">
      <alignment horizontal="right" vertical="center" wrapText="1"/>
    </xf>
    <xf numFmtId="0" fontId="35" fillId="0" borderId="74" xfId="0" applyFont="1" applyFill="1" applyBorder="1" applyAlignment="1">
      <alignment horizontal="righ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2" borderId="2" xfId="0" applyFill="1" applyBorder="1" applyAlignment="1" applyProtection="1">
      <alignment horizontal="left" vertical="top" wrapText="1"/>
      <protection locked="0"/>
    </xf>
    <xf numFmtId="0" fontId="33" fillId="0" borderId="1"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0" xfId="0" applyFill="1" applyBorder="1" applyAlignment="1">
      <alignment horizontal="left" vertical="center" wrapText="1"/>
    </xf>
    <xf numFmtId="0" fontId="0" fillId="0" borderId="2" xfId="0" applyFill="1" applyBorder="1" applyAlignment="1">
      <alignment horizontal="left" vertical="center" wrapText="1"/>
    </xf>
    <xf numFmtId="0" fontId="4" fillId="0" borderId="1" xfId="0" applyFont="1" applyFill="1" applyBorder="1" applyAlignment="1">
      <alignment horizontal="center" vertical="top"/>
    </xf>
    <xf numFmtId="0" fontId="4" fillId="0" borderId="0" xfId="0" applyFont="1" applyFill="1" applyBorder="1" applyAlignment="1">
      <alignment horizontal="center" vertical="top"/>
    </xf>
    <xf numFmtId="0" fontId="4" fillId="0" borderId="2" xfId="0" applyFont="1" applyFill="1" applyBorder="1" applyAlignment="1">
      <alignment horizontal="center" vertical="top"/>
    </xf>
    <xf numFmtId="0" fontId="0" fillId="0" borderId="18" xfId="0" applyFill="1" applyBorder="1" applyAlignment="1">
      <alignment horizontal="center" vertical="center"/>
    </xf>
    <xf numFmtId="0" fontId="0" fillId="0" borderId="12" xfId="0" applyFill="1" applyBorder="1" applyAlignment="1">
      <alignment horizontal="center" vertical="center"/>
    </xf>
    <xf numFmtId="0" fontId="0" fillId="0" borderId="46" xfId="0" applyFill="1" applyBorder="1" applyAlignment="1">
      <alignment horizontal="center" vertical="center"/>
    </xf>
    <xf numFmtId="0" fontId="0" fillId="0" borderId="11" xfId="0" applyFill="1" applyBorder="1" applyAlignment="1">
      <alignment horizontal="center" vertical="center"/>
    </xf>
    <xf numFmtId="0" fontId="0" fillId="2" borderId="4" xfId="0" applyFont="1" applyFill="1" applyBorder="1" applyAlignment="1" applyProtection="1">
      <alignment horizontal="center" vertical="top" wrapText="1"/>
      <protection locked="0"/>
    </xf>
    <xf numFmtId="0" fontId="36" fillId="0" borderId="0" xfId="0" applyFont="1" applyFill="1" applyAlignment="1">
      <alignment horizontal="left" vertical="center" wrapText="1"/>
    </xf>
    <xf numFmtId="0" fontId="0" fillId="0" borderId="1" xfId="0" applyFill="1" applyBorder="1" applyAlignment="1">
      <alignment horizontal="left" vertical="center"/>
    </xf>
    <xf numFmtId="0" fontId="0" fillId="0" borderId="0" xfId="0" applyFill="1" applyBorder="1" applyAlignment="1">
      <alignment horizontal="left" vertical="center"/>
    </xf>
    <xf numFmtId="0" fontId="20" fillId="0" borderId="25" xfId="0" applyFont="1" applyFill="1" applyBorder="1" applyAlignment="1">
      <alignment horizontal="center" vertical="center"/>
    </xf>
    <xf numFmtId="0" fontId="20" fillId="0" borderId="6" xfId="0" applyFont="1" applyFill="1" applyBorder="1" applyAlignment="1">
      <alignment horizontal="center" vertical="center"/>
    </xf>
    <xf numFmtId="0" fontId="0" fillId="6" borderId="37" xfId="0" applyFill="1" applyBorder="1" applyAlignment="1">
      <alignment horizontal="center" vertical="center" wrapText="1"/>
    </xf>
    <xf numFmtId="0" fontId="0" fillId="6" borderId="75" xfId="0" applyFill="1" applyBorder="1" applyAlignment="1">
      <alignment horizontal="center" vertical="center" wrapText="1"/>
    </xf>
    <xf numFmtId="0" fontId="0" fillId="0" borderId="35" xfId="0" applyFill="1" applyBorder="1" applyAlignment="1">
      <alignment horizontal="center" vertical="center"/>
    </xf>
    <xf numFmtId="0" fontId="0" fillId="0" borderId="76" xfId="0" applyFill="1" applyBorder="1" applyAlignment="1">
      <alignment horizontal="center" vertical="center"/>
    </xf>
    <xf numFmtId="0" fontId="0" fillId="6" borderId="73" xfId="0" applyFill="1" applyBorder="1" applyAlignment="1">
      <alignment horizontal="center" vertical="center" wrapText="1"/>
    </xf>
    <xf numFmtId="0" fontId="0" fillId="6" borderId="3" xfId="0" applyFill="1" applyBorder="1" applyAlignment="1">
      <alignment horizontal="center" vertical="center" wrapText="1"/>
    </xf>
    <xf numFmtId="0" fontId="14" fillId="0" borderId="77" xfId="0" applyFont="1" applyBorder="1" applyAlignment="1">
      <alignment horizontal="left" vertical="top" wrapText="1"/>
    </xf>
    <xf numFmtId="0" fontId="0" fillId="0" borderId="16" xfId="0" applyBorder="1" applyAlignment="1">
      <alignment horizontal="center" vertical="center"/>
    </xf>
    <xf numFmtId="0" fontId="0" fillId="0" borderId="31" xfId="0" applyBorder="1" applyAlignment="1">
      <alignment horizontal="center" vertical="center"/>
    </xf>
    <xf numFmtId="0" fontId="0" fillId="3" borderId="29" xfId="0" applyFill="1" applyBorder="1" applyAlignment="1">
      <alignment horizontal="center" vertical="center"/>
    </xf>
    <xf numFmtId="0" fontId="0" fillId="3" borderId="63" xfId="0" applyFill="1" applyBorder="1" applyAlignment="1">
      <alignment horizontal="center" vertical="center"/>
    </xf>
    <xf numFmtId="0" fontId="0" fillId="3" borderId="18" xfId="0" applyFill="1" applyBorder="1" applyAlignment="1">
      <alignment horizontal="center" vertical="center"/>
    </xf>
    <xf numFmtId="0" fontId="0" fillId="3" borderId="23" xfId="0" applyFill="1" applyBorder="1" applyAlignment="1">
      <alignment horizontal="center" vertical="center"/>
    </xf>
    <xf numFmtId="0" fontId="0" fillId="3" borderId="12" xfId="0" applyFill="1" applyBorder="1" applyAlignment="1">
      <alignment horizontal="center"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6" xfId="0" applyBorder="1" applyAlignment="1">
      <alignment horizontal="center" vertical="center" wrapText="1"/>
    </xf>
    <xf numFmtId="0" fontId="0" fillId="0" borderId="78" xfId="0" applyBorder="1" applyAlignment="1">
      <alignment horizontal="center" vertical="center"/>
    </xf>
    <xf numFmtId="0" fontId="0" fillId="0" borderId="35" xfId="0" applyBorder="1" applyAlignment="1">
      <alignment horizontal="center" vertical="center"/>
    </xf>
    <xf numFmtId="0" fontId="0" fillId="0" borderId="21" xfId="0" applyBorder="1" applyAlignment="1">
      <alignment horizontal="center" vertical="center"/>
    </xf>
    <xf numFmtId="0" fontId="0" fillId="0" borderId="39" xfId="0" applyBorder="1" applyAlignment="1">
      <alignment horizontal="center" vertical="center"/>
    </xf>
    <xf numFmtId="2" fontId="0" fillId="0" borderId="69" xfId="0" applyNumberFormat="1" applyFill="1" applyBorder="1" applyAlignment="1">
      <alignment horizontal="right" vertical="center"/>
    </xf>
    <xf numFmtId="2" fontId="0" fillId="0" borderId="72" xfId="0" applyNumberFormat="1" applyFill="1" applyBorder="1" applyAlignment="1">
      <alignment horizontal="right" vertical="center"/>
    </xf>
    <xf numFmtId="178" fontId="0" fillId="0" borderId="69" xfId="0" applyNumberFormat="1" applyFill="1" applyBorder="1" applyAlignment="1">
      <alignment horizontal="right" vertical="center"/>
    </xf>
    <xf numFmtId="178" fontId="0" fillId="0" borderId="57" xfId="0" applyNumberFormat="1" applyFill="1" applyBorder="1" applyAlignment="1">
      <alignment horizontal="right" vertical="center"/>
    </xf>
    <xf numFmtId="0" fontId="0" fillId="0" borderId="17" xfId="0" applyFill="1" applyBorder="1" applyAlignment="1">
      <alignment horizontal="center" vertical="center"/>
    </xf>
    <xf numFmtId="0" fontId="11" fillId="3" borderId="31"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0" fillId="0" borderId="31" xfId="0" applyBorder="1" applyAlignment="1">
      <alignment horizontal="left" vertical="center" wrapText="1"/>
    </xf>
    <xf numFmtId="0" fontId="0" fillId="0" borderId="39" xfId="0" applyBorder="1" applyAlignment="1">
      <alignment horizontal="left" vertical="center" wrapText="1"/>
    </xf>
    <xf numFmtId="0" fontId="0" fillId="0" borderId="30" xfId="0" applyBorder="1" applyAlignment="1">
      <alignment horizontal="center" vertical="center"/>
    </xf>
    <xf numFmtId="0" fontId="15" fillId="0" borderId="0" xfId="0" applyFont="1" applyAlignment="1">
      <alignment horizontal="left" vertical="center"/>
    </xf>
    <xf numFmtId="0" fontId="0" fillId="2" borderId="0" xfId="0" applyFill="1" applyBorder="1" applyAlignment="1" applyProtection="1">
      <alignment horizontal="justify" vertical="top" wrapText="1"/>
      <protection locked="0"/>
    </xf>
    <xf numFmtId="0" fontId="0" fillId="2" borderId="2" xfId="0" applyFill="1" applyBorder="1" applyAlignment="1" applyProtection="1">
      <alignment horizontal="justify" vertical="top" wrapText="1"/>
      <protection locked="0"/>
    </xf>
    <xf numFmtId="0" fontId="0" fillId="2" borderId="80" xfId="0" applyFill="1" applyBorder="1" applyAlignment="1" applyProtection="1">
      <alignment vertical="top" wrapText="1"/>
      <protection locked="0"/>
    </xf>
    <xf numFmtId="0" fontId="0" fillId="2" borderId="82" xfId="0" applyFill="1" applyBorder="1" applyAlignment="1" applyProtection="1">
      <alignment horizontal="justify" vertical="top" wrapText="1"/>
      <protection locked="0"/>
    </xf>
    <xf numFmtId="0" fontId="0" fillId="2" borderId="83" xfId="0" applyFill="1" applyBorder="1" applyAlignment="1" applyProtection="1">
      <alignment horizontal="justify" vertical="top" wrapText="1"/>
      <protection locked="0"/>
    </xf>
    <xf numFmtId="0" fontId="0" fillId="2" borderId="81" xfId="0" applyFill="1" applyBorder="1" applyAlignment="1" applyProtection="1">
      <alignment vertical="top" wrapText="1"/>
      <protection locked="0"/>
    </xf>
    <xf numFmtId="0" fontId="13" fillId="2" borderId="83" xfId="0" applyFont="1" applyFill="1" applyBorder="1" applyAlignment="1" applyProtection="1">
      <alignment horizontal="left" vertical="center" wrapText="1"/>
      <protection locked="0"/>
    </xf>
    <xf numFmtId="0" fontId="13" fillId="2" borderId="82" xfId="0" applyFont="1" applyFill="1" applyBorder="1" applyAlignment="1" applyProtection="1">
      <alignment horizontal="left" vertical="center" wrapText="1"/>
      <protection locked="0"/>
    </xf>
    <xf numFmtId="0" fontId="11" fillId="0" borderId="80" xfId="0" applyFont="1" applyFill="1" applyBorder="1" applyAlignment="1">
      <alignment horizontal="left" vertical="center"/>
    </xf>
    <xf numFmtId="0" fontId="34" fillId="2" borderId="0" xfId="0" applyFont="1" applyFill="1" applyBorder="1" applyAlignment="1" applyProtection="1">
      <alignment horizontal="justify" vertical="top" wrapText="1"/>
      <protection locked="0"/>
    </xf>
    <xf numFmtId="0" fontId="34" fillId="2" borderId="2" xfId="0" applyFont="1" applyFill="1" applyBorder="1" applyAlignment="1" applyProtection="1">
      <alignment horizontal="justify" vertical="top" wrapText="1"/>
      <protection locked="0"/>
    </xf>
    <xf numFmtId="0" fontId="18" fillId="2" borderId="80" xfId="0" applyFont="1" applyFill="1" applyBorder="1" applyAlignment="1" applyProtection="1">
      <alignment horizontal="right" vertical="center"/>
      <protection locked="0"/>
    </xf>
    <xf numFmtId="0" fontId="0" fillId="2" borderId="80" xfId="0" applyFont="1" applyFill="1" applyBorder="1" applyAlignment="1" applyProtection="1">
      <alignment vertical="top" wrapText="1"/>
      <protection locked="0"/>
    </xf>
    <xf numFmtId="0" fontId="0" fillId="2" borderId="0" xfId="0" applyFont="1" applyFill="1" applyBorder="1" applyAlignment="1" applyProtection="1">
      <alignment horizontal="justify" vertical="top" wrapText="1"/>
      <protection locked="0"/>
    </xf>
    <xf numFmtId="0" fontId="0" fillId="2" borderId="2" xfId="0" applyFont="1" applyFill="1" applyBorder="1" applyAlignment="1" applyProtection="1">
      <alignment horizontal="justify" vertical="top" wrapText="1"/>
      <protection locked="0"/>
    </xf>
    <xf numFmtId="0" fontId="19" fillId="2" borderId="80" xfId="0" applyFont="1" applyFill="1" applyBorder="1" applyAlignment="1" applyProtection="1">
      <alignment horizontal="right" vertical="center"/>
      <protection locked="0"/>
    </xf>
    <xf numFmtId="0" fontId="0" fillId="2" borderId="82" xfId="0" applyFill="1" applyBorder="1" applyAlignment="1">
      <alignment vertical="center"/>
    </xf>
    <xf numFmtId="0" fontId="0" fillId="2" borderId="26"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58" fontId="0" fillId="2" borderId="26" xfId="0" applyNumberFormat="1" applyFill="1" applyBorder="1" applyAlignment="1" applyProtection="1">
      <alignment horizontal="center" vertical="center"/>
      <protection locked="0"/>
    </xf>
    <xf numFmtId="0" fontId="0" fillId="2" borderId="80" xfId="0" applyFill="1" applyBorder="1" applyAlignment="1" applyProtection="1">
      <alignment horizontal="center" vertical="center" shrinkToFit="1"/>
      <protection locked="0"/>
    </xf>
    <xf numFmtId="0" fontId="0" fillId="2" borderId="2" xfId="0" applyFill="1" applyBorder="1" applyAlignment="1" applyProtection="1">
      <alignment horizontal="center" vertical="center" shrinkToFit="1"/>
      <protection locked="0"/>
    </xf>
    <xf numFmtId="0" fontId="0" fillId="2" borderId="25" xfId="0"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19" xfId="0" applyFill="1" applyBorder="1" applyAlignment="1">
      <alignment horizontal="center" vertical="center"/>
    </xf>
    <xf numFmtId="0" fontId="0" fillId="0" borderId="84" xfId="0" applyFill="1" applyBorder="1" applyAlignment="1">
      <alignment horizontal="center" vertical="center"/>
    </xf>
    <xf numFmtId="0" fontId="0" fillId="0" borderId="67" xfId="0" applyFill="1" applyBorder="1" applyAlignment="1">
      <alignment horizontal="center" vertical="center"/>
    </xf>
    <xf numFmtId="0" fontId="0" fillId="0" borderId="72" xfId="0" applyFill="1" applyBorder="1" applyAlignment="1">
      <alignment horizontal="center" vertical="center"/>
    </xf>
    <xf numFmtId="0" fontId="0" fillId="0" borderId="85" xfId="0" applyFill="1" applyBorder="1" applyAlignment="1">
      <alignment horizontal="center" vertical="center"/>
    </xf>
    <xf numFmtId="0" fontId="0" fillId="0" borderId="86" xfId="0" applyFill="1" applyBorder="1" applyAlignment="1">
      <alignment horizontal="center" vertical="center"/>
    </xf>
    <xf numFmtId="0" fontId="0" fillId="0" borderId="48" xfId="0" applyFill="1" applyBorder="1" applyAlignment="1">
      <alignment horizontal="center" vertical="center"/>
    </xf>
    <xf numFmtId="0" fontId="0" fillId="0" borderId="82" xfId="0" applyFill="1" applyBorder="1" applyAlignment="1">
      <alignment horizontal="center" vertical="center"/>
    </xf>
    <xf numFmtId="0" fontId="0" fillId="2" borderId="48" xfId="0" applyFill="1" applyBorder="1" applyAlignment="1">
      <alignment horizontal="left" vertical="center"/>
    </xf>
    <xf numFmtId="0" fontId="0" fillId="2" borderId="74" xfId="0" applyFill="1" applyBorder="1" applyAlignment="1">
      <alignment horizontal="left" vertical="center"/>
    </xf>
    <xf numFmtId="0" fontId="0" fillId="2" borderId="82" xfId="0" applyFill="1" applyBorder="1" applyAlignment="1">
      <alignment horizontal="left" vertical="center"/>
    </xf>
    <xf numFmtId="0" fontId="0" fillId="2" borderId="83" xfId="0" applyFill="1" applyBorder="1" applyAlignment="1">
      <alignment horizontal="left" vertical="center"/>
    </xf>
    <xf numFmtId="0" fontId="0" fillId="2" borderId="37" xfId="0" applyFill="1" applyBorder="1" applyAlignment="1">
      <alignment horizontal="left" vertical="center"/>
    </xf>
    <xf numFmtId="0" fontId="0" fillId="2" borderId="86" xfId="0" applyFill="1" applyBorder="1" applyAlignment="1">
      <alignment horizontal="left" vertical="center"/>
    </xf>
    <xf numFmtId="0" fontId="35" fillId="2" borderId="26" xfId="0" applyFont="1" applyFill="1" applyBorder="1" applyAlignment="1" applyProtection="1">
      <alignment vertical="center"/>
      <protection locked="0"/>
    </xf>
    <xf numFmtId="177" fontId="35" fillId="2" borderId="26" xfId="0" applyNumberFormat="1" applyFont="1" applyFill="1" applyBorder="1" applyAlignment="1" applyProtection="1">
      <alignment horizontal="right" vertical="center"/>
      <protection locked="0"/>
    </xf>
    <xf numFmtId="0" fontId="35" fillId="2" borderId="26" xfId="0" applyFont="1" applyFill="1" applyBorder="1" applyAlignment="1" applyProtection="1">
      <alignment horizontal="left" vertical="center"/>
      <protection locked="0"/>
    </xf>
    <xf numFmtId="0" fontId="35" fillId="2" borderId="6" xfId="0" applyFont="1" applyFill="1" applyBorder="1" applyAlignment="1" applyProtection="1">
      <alignment vertical="center"/>
      <protection locked="0"/>
    </xf>
    <xf numFmtId="0" fontId="0" fillId="2" borderId="6" xfId="0" applyFont="1" applyFill="1" applyBorder="1" applyAlignment="1" applyProtection="1">
      <alignment horizontal="left" vertical="center"/>
      <protection locked="0"/>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6" xfId="0" applyFont="1" applyFill="1" applyBorder="1" applyAlignment="1">
      <alignment horizontal="center" vertical="center"/>
    </xf>
    <xf numFmtId="0" fontId="6" fillId="2" borderId="0" xfId="0" applyFont="1" applyFill="1" applyBorder="1" applyAlignment="1" applyProtection="1">
      <alignment vertical="center"/>
      <protection locked="0"/>
    </xf>
    <xf numFmtId="0" fontId="33" fillId="2" borderId="0" xfId="0" applyFont="1" applyFill="1" applyBorder="1" applyAlignment="1" applyProtection="1">
      <alignment vertical="center"/>
      <protection locked="0"/>
    </xf>
    <xf numFmtId="0" fontId="33" fillId="2" borderId="4" xfId="0" applyFont="1" applyFill="1" applyBorder="1" applyAlignment="1" applyProtection="1">
      <alignment vertical="center"/>
      <protection locked="0"/>
    </xf>
    <xf numFmtId="0" fontId="19" fillId="2" borderId="3" xfId="0" applyFont="1" applyFill="1" applyBorder="1" applyAlignment="1" applyProtection="1">
      <alignment horizontal="right" vertical="center"/>
      <protection locked="0"/>
    </xf>
    <xf numFmtId="0" fontId="0" fillId="2" borderId="81" xfId="0" applyFill="1" applyBorder="1" applyAlignment="1" applyProtection="1">
      <alignment horizontal="center" vertical="center" shrinkToFit="1"/>
      <protection locked="0"/>
    </xf>
    <xf numFmtId="0" fontId="0" fillId="2" borderId="82" xfId="0" applyFill="1" applyBorder="1" applyAlignment="1" applyProtection="1">
      <alignment horizontal="center" vertical="center" shrinkToFit="1"/>
      <protection locked="0"/>
    </xf>
    <xf numFmtId="0" fontId="6" fillId="0" borderId="0" xfId="0" applyFont="1" applyFill="1" applyBorder="1" applyAlignment="1" applyProtection="1">
      <alignment horizontal="left" vertical="center" shrinkToFit="1"/>
      <protection locked="0"/>
    </xf>
    <xf numFmtId="0" fontId="0" fillId="0" borderId="82" xfId="0" applyFill="1" applyBorder="1" applyAlignment="1">
      <alignment vertical="center"/>
    </xf>
    <xf numFmtId="0" fontId="0" fillId="0" borderId="83" xfId="0" applyFill="1" applyBorder="1" applyAlignment="1">
      <alignment vertical="center"/>
    </xf>
    <xf numFmtId="0" fontId="0" fillId="2" borderId="81" xfId="0" applyFill="1" applyBorder="1" applyAlignment="1" applyProtection="1">
      <alignment horizontal="center" vertical="top" wrapText="1"/>
      <protection locked="0"/>
    </xf>
    <xf numFmtId="0" fontId="36" fillId="0" borderId="80" xfId="0" applyFont="1" applyFill="1" applyBorder="1" applyAlignment="1">
      <alignment horizontal="justify" vertical="center" wrapText="1"/>
    </xf>
    <xf numFmtId="0" fontId="36" fillId="0" borderId="0" xfId="0" applyFont="1" applyFill="1" applyBorder="1" applyAlignment="1">
      <alignment horizontal="justify" vertical="center" wrapText="1"/>
    </xf>
    <xf numFmtId="0" fontId="41" fillId="2" borderId="26" xfId="0" applyFont="1" applyFill="1" applyBorder="1" applyAlignment="1" applyProtection="1">
      <alignment horizontal="right" vertical="center"/>
      <protection locked="0"/>
    </xf>
    <xf numFmtId="0" fontId="19" fillId="2" borderId="33" xfId="0" applyFont="1" applyFill="1" applyBorder="1" applyAlignment="1" applyProtection="1">
      <alignment horizontal="right" vertical="center"/>
      <protection locked="0"/>
    </xf>
    <xf numFmtId="0" fontId="41" fillId="2" borderId="85" xfId="0" applyFont="1" applyFill="1" applyBorder="1" applyAlignment="1" applyProtection="1">
      <alignment horizontal="right" vertical="center"/>
      <protection locked="0"/>
    </xf>
    <xf numFmtId="0" fontId="41" fillId="2" borderId="33" xfId="0" applyFont="1" applyFill="1" applyBorder="1" applyAlignment="1" applyProtection="1">
      <alignment horizontal="right" vertical="center"/>
      <protection locked="0"/>
    </xf>
    <xf numFmtId="0" fontId="9" fillId="0" borderId="48" xfId="2" applyFont="1" applyBorder="1" applyAlignment="1" applyProtection="1">
      <alignment horizontal="center" vertical="center"/>
      <protection locked="0"/>
    </xf>
    <xf numFmtId="0" fontId="9" fillId="0" borderId="37" xfId="2" applyFont="1" applyBorder="1" applyAlignment="1" applyProtection="1">
      <alignment horizontal="center" vertical="center"/>
      <protection locked="0"/>
    </xf>
    <xf numFmtId="0" fontId="9" fillId="0" borderId="39" xfId="2" applyFont="1" applyBorder="1" applyAlignment="1" applyProtection="1">
      <alignment horizontal="center" vertical="center"/>
      <protection locked="0"/>
    </xf>
    <xf numFmtId="0" fontId="9" fillId="0" borderId="55" xfId="2" applyFont="1" applyBorder="1" applyAlignment="1" applyProtection="1">
      <alignment horizontal="center" vertical="center"/>
      <protection locked="0"/>
    </xf>
    <xf numFmtId="0" fontId="9" fillId="0" borderId="17" xfId="2" applyFont="1" applyBorder="1" applyAlignment="1" applyProtection="1">
      <alignment horizontal="center" vertical="center"/>
      <protection locked="0"/>
    </xf>
    <xf numFmtId="0" fontId="9" fillId="0" borderId="66" xfId="2" applyFont="1" applyBorder="1" applyAlignment="1" applyProtection="1">
      <alignment horizontal="center" vertical="center"/>
      <protection locked="0"/>
    </xf>
    <xf numFmtId="0" fontId="9" fillId="0" borderId="30" xfId="2" applyFont="1" applyBorder="1" applyAlignment="1" applyProtection="1">
      <alignment horizontal="center" vertical="center" wrapText="1"/>
      <protection locked="0"/>
    </xf>
    <xf numFmtId="0" fontId="9" fillId="0" borderId="31" xfId="2" applyFont="1" applyBorder="1" applyAlignment="1" applyProtection="1">
      <alignment horizontal="center" vertical="center"/>
      <protection locked="0"/>
    </xf>
    <xf numFmtId="0" fontId="9" fillId="0" borderId="31" xfId="2" applyFont="1" applyBorder="1" applyAlignment="1" applyProtection="1">
      <alignment horizontal="center" vertical="center" wrapText="1"/>
      <protection locked="0"/>
    </xf>
    <xf numFmtId="0" fontId="9" fillId="0" borderId="32" xfId="2" applyFont="1" applyBorder="1" applyAlignment="1" applyProtection="1">
      <alignment horizontal="center" vertical="center"/>
      <protection locked="0"/>
    </xf>
    <xf numFmtId="0" fontId="9" fillId="0" borderId="15" xfId="2" applyFont="1" applyBorder="1" applyAlignment="1" applyProtection="1">
      <alignment horizontal="center" vertical="center" wrapText="1"/>
      <protection locked="0"/>
    </xf>
    <xf numFmtId="0" fontId="9" fillId="0" borderId="34" xfId="2" applyFont="1" applyBorder="1" applyAlignment="1" applyProtection="1">
      <alignment horizontal="center" vertical="center" wrapText="1"/>
      <protection locked="0"/>
    </xf>
    <xf numFmtId="0" fontId="9" fillId="0" borderId="35" xfId="2" applyFont="1" applyBorder="1" applyAlignment="1" applyProtection="1">
      <alignment horizontal="right" vertical="center"/>
      <protection locked="0"/>
    </xf>
    <xf numFmtId="0" fontId="9" fillId="0" borderId="35" xfId="2" applyFont="1" applyBorder="1" applyAlignment="1" applyProtection="1">
      <alignment horizontal="center" vertical="center" wrapText="1"/>
      <protection locked="0"/>
    </xf>
    <xf numFmtId="0" fontId="9" fillId="0" borderId="36" xfId="2" applyFont="1" applyBorder="1" applyAlignment="1" applyProtection="1">
      <alignment horizontal="right" vertical="center"/>
      <protection locked="0"/>
    </xf>
    <xf numFmtId="0" fontId="9" fillId="0" borderId="37" xfId="2" applyFont="1" applyBorder="1" applyAlignment="1" applyProtection="1">
      <alignment horizontal="center" vertical="center" wrapText="1"/>
      <protection locked="0"/>
    </xf>
    <xf numFmtId="0" fontId="9" fillId="0" borderId="21" xfId="2" applyFont="1" applyBorder="1" applyAlignment="1" applyProtection="1">
      <alignment vertical="center"/>
      <protection locked="0"/>
    </xf>
    <xf numFmtId="178" fontId="9" fillId="0" borderId="21" xfId="2" applyNumberFormat="1" applyFont="1" applyBorder="1" applyAlignment="1" applyProtection="1">
      <alignment vertical="center"/>
      <protection locked="0"/>
    </xf>
    <xf numFmtId="179" fontId="9" fillId="0" borderId="21" xfId="2" applyNumberFormat="1" applyFont="1" applyBorder="1" applyAlignment="1" applyProtection="1">
      <alignment vertical="center"/>
      <protection locked="0"/>
    </xf>
    <xf numFmtId="180" fontId="9" fillId="0" borderId="38" xfId="2" applyNumberFormat="1" applyFont="1" applyBorder="1" applyAlignment="1" applyProtection="1">
      <alignment vertical="center"/>
      <protection locked="0"/>
    </xf>
    <xf numFmtId="181" fontId="9" fillId="0" borderId="21" xfId="2" applyNumberFormat="1" applyFont="1" applyBorder="1" applyAlignment="1" applyProtection="1">
      <alignment vertical="center"/>
      <protection locked="0"/>
    </xf>
    <xf numFmtId="180" fontId="9" fillId="0" borderId="30" xfId="2" applyNumberFormat="1" applyFont="1" applyBorder="1" applyAlignment="1" applyProtection="1">
      <alignment vertical="center"/>
      <protection locked="0"/>
    </xf>
    <xf numFmtId="0" fontId="9" fillId="0" borderId="42" xfId="2" applyFont="1" applyBorder="1" applyAlignment="1" applyProtection="1">
      <alignment vertical="center"/>
      <protection locked="0"/>
    </xf>
    <xf numFmtId="176" fontId="9" fillId="0" borderId="43" xfId="2" applyNumberFormat="1" applyFont="1" applyBorder="1" applyAlignment="1" applyProtection="1">
      <alignment vertical="center"/>
      <protection locked="0"/>
    </xf>
    <xf numFmtId="178" fontId="26" fillId="0" borderId="43" xfId="2" applyNumberFormat="1" applyFont="1" applyBorder="1" applyAlignment="1" applyProtection="1">
      <alignment vertical="center"/>
      <protection locked="0"/>
    </xf>
    <xf numFmtId="0" fontId="9" fillId="0" borderId="44" xfId="2" applyFont="1" applyBorder="1" applyAlignment="1" applyProtection="1">
      <alignment vertical="center"/>
      <protection locked="0"/>
    </xf>
    <xf numFmtId="176" fontId="9" fillId="0" borderId="45" xfId="2" applyNumberFormat="1" applyFont="1" applyBorder="1" applyAlignment="1" applyProtection="1">
      <alignment vertical="center"/>
      <protection locked="0"/>
    </xf>
    <xf numFmtId="176" fontId="9" fillId="0" borderId="44" xfId="2" applyNumberFormat="1" applyFont="1" applyBorder="1" applyAlignment="1" applyProtection="1">
      <alignment vertical="center"/>
      <protection locked="0"/>
    </xf>
    <xf numFmtId="0" fontId="14" fillId="0" borderId="0" xfId="0" applyFont="1" applyAlignment="1">
      <alignment horizontal="justify" vertical="center" wrapText="1"/>
    </xf>
    <xf numFmtId="0" fontId="11" fillId="0" borderId="0" xfId="0" applyFont="1" applyAlignment="1">
      <alignment horizontal="left" vertical="center" wrapText="1"/>
    </xf>
    <xf numFmtId="0" fontId="14" fillId="0" borderId="77" xfId="0" applyFont="1" applyBorder="1" applyAlignment="1">
      <alignment horizontal="justify" vertical="top" wrapText="1"/>
    </xf>
    <xf numFmtId="0" fontId="14" fillId="0" borderId="0" xfId="0" applyFont="1" applyAlignment="1">
      <alignment horizontal="justify" vertical="top" wrapText="1"/>
    </xf>
    <xf numFmtId="178" fontId="0" fillId="2" borderId="39" xfId="0" applyNumberFormat="1" applyFill="1" applyBorder="1" applyAlignment="1" applyProtection="1">
      <alignment horizontal="center" vertical="center"/>
      <protection locked="0"/>
    </xf>
    <xf numFmtId="182" fontId="0" fillId="2" borderId="30" xfId="0" applyNumberFormat="1" applyFill="1" applyBorder="1" applyAlignment="1" applyProtection="1">
      <alignment horizontal="center" vertical="center"/>
      <protection locked="0"/>
    </xf>
    <xf numFmtId="182" fontId="0" fillId="2" borderId="31" xfId="0" applyNumberFormat="1" applyFill="1" applyBorder="1" applyAlignment="1" applyProtection="1">
      <alignment horizontal="center" vertical="center"/>
      <protection locked="0"/>
    </xf>
    <xf numFmtId="182" fontId="0" fillId="2" borderId="70" xfId="0" applyNumberFormat="1" applyFill="1" applyBorder="1" applyAlignment="1" applyProtection="1">
      <alignment horizontal="center" vertical="center"/>
      <protection locked="0"/>
    </xf>
    <xf numFmtId="0" fontId="0" fillId="2" borderId="48"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2" fontId="0" fillId="2" borderId="69" xfId="0" applyNumberFormat="1" applyFill="1" applyBorder="1" applyAlignment="1" applyProtection="1">
      <alignment vertical="center"/>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24</xdr:col>
      <xdr:colOff>38100</xdr:colOff>
      <xdr:row>4</xdr:row>
      <xdr:rowOff>0</xdr:rowOff>
    </xdr:from>
    <xdr:to>
      <xdr:col>28</xdr:col>
      <xdr:colOff>152400</xdr:colOff>
      <xdr:row>12</xdr:row>
      <xdr:rowOff>104775</xdr:rowOff>
    </xdr:to>
    <xdr:sp textlink="" fLocksText="0">
      <xdr:nvSpPr>
        <xdr:cNvPr id="180" name="角丸四角形 1">
          <a:extLst>
            <a:ext uri="{FF2B5EF4-FFF2-40B4-BE49-F238E27FC236}">
              <a16:creationId xmlns:a16="http://schemas.microsoft.com/office/drawing/2014/main" id="{00000000-0008-0000-0000-0000B4000000}"/>
            </a:ext>
          </a:extLst>
        </xdr:cNvPr>
        <xdr:cNvSpPr/>
      </xdr:nvSpPr>
      <xdr:spPr>
        <a:xfrm>
          <a:off x="12277725" y="1104900"/>
          <a:ext cx="2238375" cy="2247900"/>
        </a:xfrm>
        <a:prstGeom prst="roundRect">
          <a:avLst>
            <a:gd name="adj" fmla="val 8807"/>
          </a:avLst>
        </a:prstGeom>
        <a:no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20956</xdr:colOff>
      <xdr:row>23</xdr:row>
      <xdr:rowOff>28575</xdr:rowOff>
    </xdr:from>
    <xdr:to>
      <xdr:col>5</xdr:col>
      <xdr:colOff>66675</xdr:colOff>
      <xdr:row>24</xdr:row>
      <xdr:rowOff>161925</xdr:rowOff>
    </xdr:to>
    <xdr:sp textlink="" fLocksText="0">
      <xdr:nvSpPr>
        <xdr:cNvPr id="2630" name="左大かっこ 1">
          <a:extLst>
            <a:ext uri="{FF2B5EF4-FFF2-40B4-BE49-F238E27FC236}">
              <a16:creationId xmlns:a16="http://schemas.microsoft.com/office/drawing/2014/main" id="{00000000-0008-0000-0100-0000460A0000}"/>
            </a:ext>
          </a:extLst>
        </xdr:cNvPr>
        <xdr:cNvSpPr/>
      </xdr:nvSpPr>
      <xdr:spPr>
        <a:xfrm>
          <a:off x="2228850" y="3905250"/>
          <a:ext cx="47625" cy="304800"/>
        </a:xfrm>
        <a:prstGeom prst="leftBracket">
          <a:avLst/>
        </a:prstGeom>
        <a:noFill/>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endParaRPr lang="ja-JP" altLang="en-US"/>
        </a:p>
      </xdr:txBody>
    </xdr:sp>
    <xdr:clientData/>
  </xdr:twoCellAnchor>
  <xdr:twoCellAnchor>
    <xdr:from>
      <xdr:col>10</xdr:col>
      <xdr:colOff>400050</xdr:colOff>
      <xdr:row>23</xdr:row>
      <xdr:rowOff>19050</xdr:rowOff>
    </xdr:from>
    <xdr:to>
      <xdr:col>11</xdr:col>
      <xdr:colOff>7619</xdr:colOff>
      <xdr:row>24</xdr:row>
      <xdr:rowOff>161925</xdr:rowOff>
    </xdr:to>
    <xdr:sp textlink="" fLocksText="0">
      <xdr:nvSpPr>
        <xdr:cNvPr id="2631" name="左大かっこ 2">
          <a:extLst>
            <a:ext uri="{FF2B5EF4-FFF2-40B4-BE49-F238E27FC236}">
              <a16:creationId xmlns:a16="http://schemas.microsoft.com/office/drawing/2014/main" id="{00000000-0008-0000-0100-0000470A0000}"/>
            </a:ext>
          </a:extLst>
        </xdr:cNvPr>
        <xdr:cNvSpPr/>
      </xdr:nvSpPr>
      <xdr:spPr>
        <a:xfrm>
          <a:off x="4848225" y="3895725"/>
          <a:ext cx="57150" cy="314325"/>
        </a:xfrm>
        <a:prstGeom prst="leftBracket">
          <a:avLst/>
        </a:prstGeom>
        <a:noFill/>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endParaRPr lang="ja-JP" altLang="en-US"/>
        </a:p>
      </xdr:txBody>
    </xdr:sp>
    <xdr:clientData/>
  </xdr:twoCellAnchor>
  <xdr:twoCellAnchor>
    <xdr:from>
      <xdr:col>6</xdr:col>
      <xdr:colOff>200025</xdr:colOff>
      <xdr:row>30</xdr:row>
      <xdr:rowOff>152400</xdr:rowOff>
    </xdr:from>
    <xdr:to>
      <xdr:col>6</xdr:col>
      <xdr:colOff>285750</xdr:colOff>
      <xdr:row>37</xdr:row>
      <xdr:rowOff>28575</xdr:rowOff>
    </xdr:to>
    <xdr:sp textlink="" fLocksText="0">
      <xdr:nvSpPr>
        <xdr:cNvPr id="2632" name="左大かっこ 3">
          <a:extLst>
            <a:ext uri="{FF2B5EF4-FFF2-40B4-BE49-F238E27FC236}">
              <a16:creationId xmlns:a16="http://schemas.microsoft.com/office/drawing/2014/main" id="{00000000-0008-0000-0100-0000480A0000}"/>
            </a:ext>
          </a:extLst>
        </xdr:cNvPr>
        <xdr:cNvSpPr/>
      </xdr:nvSpPr>
      <xdr:spPr>
        <a:xfrm>
          <a:off x="2857500" y="5153025"/>
          <a:ext cx="85725" cy="933450"/>
        </a:xfrm>
        <a:prstGeom prst="leftBracket">
          <a:avLst/>
        </a:prstGeom>
        <a:noFill/>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endParaRPr lang="ja-JP" altLang="en-US"/>
        </a:p>
      </xdr:txBody>
    </xdr:sp>
    <xdr:clientData/>
  </xdr:twoCellAnchor>
  <xdr:oneCellAnchor>
    <xdr:from>
      <xdr:col>19</xdr:col>
      <xdr:colOff>318133</xdr:colOff>
      <xdr:row>1</xdr:row>
      <xdr:rowOff>41169</xdr:rowOff>
    </xdr:from>
    <xdr:ext cx="3086101" cy="729191"/>
    <xdr:sp textlink="" fLocksText="0">
      <xdr:nvSpPr>
        <xdr:cNvPr id="2633" name="角丸四角形 9">
          <a:extLst>
            <a:ext uri="{FF2B5EF4-FFF2-40B4-BE49-F238E27FC236}">
              <a16:creationId xmlns:a16="http://schemas.microsoft.com/office/drawing/2014/main" id="{00000000-0008-0000-0100-0000490A0000}"/>
            </a:ext>
          </a:extLst>
        </xdr:cNvPr>
        <xdr:cNvSpPr/>
      </xdr:nvSpPr>
      <xdr:spPr>
        <a:xfrm>
          <a:off x="7919083" y="288819"/>
          <a:ext cx="3086101" cy="729191"/>
        </a:xfrm>
        <a:prstGeom prst="roundRect">
          <a:avLst>
            <a:gd name="adj" fmla="val 8807"/>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wrap="square" lIns="72000" tIns="72000" rIns="72000" bIns="72000" anchor="ctr" anchorCtr="0">
          <a:spAutoFit/>
        </a:bodyPr>
        <a:lstStyle/>
        <a:p>
          <a:r>
            <a:rPr lang="ja-JP" altLang="en-US">
              <a:solidFill>
                <a:sysClr val="windowText" lastClr="000000"/>
              </a:solidFill>
              <a:latin typeface="+mn-ea"/>
              <a:ea typeface="+mn-ea"/>
            </a:rPr>
            <a:t>記入上の注意</a:t>
          </a:r>
          <a:endParaRPr lang="en-US" altLang="ja-JP">
            <a:solidFill>
              <a:sysClr val="windowText" lastClr="000000"/>
            </a:solidFill>
            <a:latin typeface="+mn-ea"/>
            <a:ea typeface="+mn-ea"/>
          </a:endParaRPr>
        </a:p>
        <a:p>
          <a:r>
            <a:rPr lang="ja-JP" altLang="en-US">
              <a:solidFill>
                <a:sysClr val="windowText" lastClr="000000"/>
              </a:solidFill>
              <a:latin typeface="+mn-ea"/>
              <a:ea typeface="+mn-ea"/>
            </a:rPr>
            <a:t>　セルに色のついた部分のみ記入してください。</a:t>
          </a:r>
          <a:endParaRPr lang="en-US" altLang="ja-JP">
            <a:solidFill>
              <a:sysClr val="windowText" lastClr="000000"/>
            </a:solidFill>
            <a:latin typeface="+mn-ea"/>
            <a:ea typeface="+mn-ea"/>
          </a:endParaRPr>
        </a:p>
        <a:p>
          <a:r>
            <a:rPr lang="ja-JP" altLang="en-US">
              <a:solidFill>
                <a:sysClr val="windowText" lastClr="000000"/>
              </a:solidFill>
              <a:latin typeface="+mn-ea"/>
              <a:ea typeface="+mn-ea"/>
            </a:rPr>
            <a:t>　それ以外は、定型様式</a:t>
          </a:r>
          <a:r>
            <a:rPr lang="en-US" altLang="ja-JP">
              <a:solidFill>
                <a:sysClr val="windowText" lastClr="000000"/>
              </a:solidFill>
              <a:latin typeface="+mn-ea"/>
              <a:ea typeface="+mn-ea"/>
            </a:rPr>
            <a:t>1</a:t>
          </a:r>
          <a:r>
            <a:rPr lang="ja-JP" altLang="en-US">
              <a:solidFill>
                <a:sysClr val="windowText" lastClr="000000"/>
              </a:solidFill>
              <a:latin typeface="+mn-ea"/>
              <a:ea typeface="+mn-ea"/>
            </a:rPr>
            <a:t>から反映されます。</a:t>
          </a:r>
        </a:p>
      </xdr:txBody>
    </xdr:sp>
    <xdr:clientData/>
  </xdr:oneCellAnchor>
  <xdr:twoCellAnchor editAs="absolute">
    <xdr:from>
      <xdr:col>17</xdr:col>
      <xdr:colOff>0</xdr:colOff>
      <xdr:row>31</xdr:row>
      <xdr:rowOff>0</xdr:rowOff>
    </xdr:from>
    <xdr:to>
      <xdr:col>19</xdr:col>
      <xdr:colOff>377190</xdr:colOff>
      <xdr:row>32</xdr:row>
      <xdr:rowOff>0</xdr:rowOff>
    </xdr:to>
    <xdr:sp textlink="" fLocksText="0">
      <xdr:nvSpPr>
        <xdr:cNvPr id="2634" name="右矢印 13">
          <a:extLst>
            <a:ext uri="{FF2B5EF4-FFF2-40B4-BE49-F238E27FC236}">
              <a16:creationId xmlns:a16="http://schemas.microsoft.com/office/drawing/2014/main" id="{00000000-0008-0000-0100-00004A0A0000}"/>
            </a:ext>
          </a:extLst>
        </xdr:cNvPr>
        <xdr:cNvSpPr/>
      </xdr:nvSpPr>
      <xdr:spPr>
        <a:xfrm>
          <a:off x="6800850" y="5676900"/>
          <a:ext cx="1177290" cy="209550"/>
        </a:xfrm>
        <a:prstGeom prst="rightArrow">
          <a:avLst/>
        </a:prstGeom>
        <a:solidFill>
          <a:schemeClr val="tx1"/>
        </a:solidFill>
        <a:ln w="3175">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oneCellAnchor>
    <xdr:from>
      <xdr:col>19</xdr:col>
      <xdr:colOff>320040</xdr:colOff>
      <xdr:row>6</xdr:row>
      <xdr:rowOff>110313</xdr:rowOff>
    </xdr:from>
    <xdr:ext cx="3080385" cy="921442"/>
    <xdr:sp textlink="" fLocksText="0">
      <xdr:nvSpPr>
        <xdr:cNvPr id="2635" name="角丸四角形 15">
          <a:extLst>
            <a:ext uri="{FF2B5EF4-FFF2-40B4-BE49-F238E27FC236}">
              <a16:creationId xmlns:a16="http://schemas.microsoft.com/office/drawing/2014/main" id="{00000000-0008-0000-0100-00004B0A0000}"/>
            </a:ext>
          </a:extLst>
        </xdr:cNvPr>
        <xdr:cNvSpPr/>
      </xdr:nvSpPr>
      <xdr:spPr>
        <a:xfrm>
          <a:off x="7920990" y="1100913"/>
          <a:ext cx="3080385" cy="921442"/>
        </a:xfrm>
        <a:prstGeom prst="roundRect">
          <a:avLst>
            <a:gd name="adj" fmla="val 8807"/>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wrap="square" lIns="72000" tIns="72000" rIns="72000" bIns="72000" anchor="ctr" anchorCtr="0">
          <a:spAutoFit/>
        </a:bodyPr>
        <a:lstStyle/>
        <a:p>
          <a:r>
            <a:rPr lang="ja-JP" altLang="en-US" b="1" u="sng">
              <a:solidFill>
                <a:sysClr val="windowText" lastClr="000000"/>
              </a:solidFill>
              <a:latin typeface="+mj-ea"/>
              <a:ea typeface="+mj-ea"/>
            </a:rPr>
            <a:t>適否欄で否となった場合は認可されません。</a:t>
          </a:r>
          <a:endParaRPr lang="en-US" altLang="ja-JP" b="1" u="sng">
            <a:solidFill>
              <a:sysClr val="windowText" lastClr="000000"/>
            </a:solidFill>
            <a:latin typeface="+mj-ea"/>
            <a:ea typeface="+mj-ea"/>
          </a:endParaRPr>
        </a:p>
        <a:p>
          <a:r>
            <a:rPr lang="ja-JP" altLang="en-US" b="0" u="none">
              <a:solidFill>
                <a:sysClr val="windowText" lastClr="000000"/>
              </a:solidFill>
              <a:latin typeface="+mj-ea"/>
              <a:ea typeface="+mj-ea"/>
            </a:rPr>
            <a:t>　ただし、平成</a:t>
          </a:r>
          <a:r>
            <a:rPr lang="en-US" altLang="ja-JP" b="0" u="none">
              <a:solidFill>
                <a:sysClr val="windowText" lastClr="000000"/>
              </a:solidFill>
              <a:latin typeface="+mj-ea"/>
              <a:ea typeface="+mj-ea"/>
            </a:rPr>
            <a:t>27</a:t>
          </a:r>
          <a:r>
            <a:rPr lang="ja-JP" altLang="en-US" b="0" u="none">
              <a:solidFill>
                <a:sysClr val="windowText" lastClr="000000"/>
              </a:solidFill>
              <a:latin typeface="+mj-ea"/>
              <a:ea typeface="+mj-ea"/>
            </a:rPr>
            <a:t>年</a:t>
          </a:r>
          <a:r>
            <a:rPr lang="en-US" altLang="ja-JP" b="0" u="none">
              <a:solidFill>
                <a:sysClr val="windowText" lastClr="000000"/>
              </a:solidFill>
              <a:latin typeface="+mj-ea"/>
              <a:ea typeface="+mj-ea"/>
            </a:rPr>
            <a:t>3</a:t>
          </a:r>
          <a:r>
            <a:rPr lang="ja-JP" altLang="en-US" b="0" u="none">
              <a:solidFill>
                <a:sysClr val="windowText" lastClr="000000"/>
              </a:solidFill>
              <a:latin typeface="+mj-ea"/>
              <a:ea typeface="+mj-ea"/>
            </a:rPr>
            <a:t>月</a:t>
          </a:r>
          <a:r>
            <a:rPr lang="en-US" altLang="ja-JP" b="0" u="none">
              <a:solidFill>
                <a:sysClr val="windowText" lastClr="000000"/>
              </a:solidFill>
              <a:latin typeface="+mj-ea"/>
              <a:ea typeface="+mj-ea"/>
            </a:rPr>
            <a:t>31</a:t>
          </a:r>
          <a:r>
            <a:rPr lang="ja-JP" altLang="en-US" b="0" u="none">
              <a:solidFill>
                <a:sysClr val="windowText" lastClr="000000"/>
              </a:solidFill>
              <a:latin typeface="+mj-ea"/>
              <a:ea typeface="+mj-ea"/>
            </a:rPr>
            <a:t>日時点で現に設置されている保育所・幼稚園の場合は移行特例があります。</a:t>
          </a:r>
          <a:r>
            <a:rPr lang="ja-JP" altLang="en-US" b="0" u="none">
              <a:solidFill>
                <a:srgbClr val="FF0000"/>
              </a:solidFill>
              <a:latin typeface="+mj-ea"/>
              <a:ea typeface="+mj-ea"/>
            </a:rPr>
            <a:t>（令和</a:t>
          </a:r>
          <a:r>
            <a:rPr lang="en-US" altLang="ja-JP" b="0" u="none">
              <a:solidFill>
                <a:srgbClr val="FF0000"/>
              </a:solidFill>
              <a:latin typeface="+mj-ea"/>
              <a:ea typeface="+mj-ea"/>
            </a:rPr>
            <a:t>7</a:t>
          </a:r>
          <a:r>
            <a:rPr lang="ja-JP" altLang="en-US" b="0" u="none">
              <a:solidFill>
                <a:srgbClr val="FF0000"/>
              </a:solidFill>
              <a:latin typeface="+mj-ea"/>
              <a:ea typeface="+mj-ea"/>
            </a:rPr>
            <a:t>年度以降は見直し予定）</a:t>
          </a:r>
        </a:p>
      </xdr:txBody>
    </xdr:sp>
    <xdr:clientData/>
  </xdr:oneCellAnchor>
  <xdr:twoCellAnchor editAs="absolute">
    <xdr:from>
      <xdr:col>17</xdr:col>
      <xdr:colOff>0</xdr:colOff>
      <xdr:row>36</xdr:row>
      <xdr:rowOff>0</xdr:rowOff>
    </xdr:from>
    <xdr:to>
      <xdr:col>20</xdr:col>
      <xdr:colOff>0</xdr:colOff>
      <xdr:row>37</xdr:row>
      <xdr:rowOff>0</xdr:rowOff>
    </xdr:to>
    <xdr:sp textlink="" fLocksText="0">
      <xdr:nvSpPr>
        <xdr:cNvPr id="2636" name="右矢印 16">
          <a:extLst>
            <a:ext uri="{FF2B5EF4-FFF2-40B4-BE49-F238E27FC236}">
              <a16:creationId xmlns:a16="http://schemas.microsoft.com/office/drawing/2014/main" id="{00000000-0008-0000-0100-00004C0A0000}"/>
            </a:ext>
          </a:extLst>
        </xdr:cNvPr>
        <xdr:cNvSpPr/>
      </xdr:nvSpPr>
      <xdr:spPr>
        <a:xfrm>
          <a:off x="6800850" y="6600825"/>
          <a:ext cx="1200150" cy="209550"/>
        </a:xfrm>
        <a:prstGeom prst="rightArrow">
          <a:avLst/>
        </a:prstGeom>
        <a:solidFill>
          <a:schemeClr val="tx1"/>
        </a:solidFill>
        <a:ln w="3175">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twoCellAnchor editAs="absolute">
    <xdr:from>
      <xdr:col>16</xdr:col>
      <xdr:colOff>0</xdr:colOff>
      <xdr:row>50</xdr:row>
      <xdr:rowOff>0</xdr:rowOff>
    </xdr:from>
    <xdr:to>
      <xdr:col>21</xdr:col>
      <xdr:colOff>0</xdr:colOff>
      <xdr:row>51</xdr:row>
      <xdr:rowOff>0</xdr:rowOff>
    </xdr:to>
    <xdr:sp textlink="" fLocksText="0">
      <xdr:nvSpPr>
        <xdr:cNvPr id="2637" name="右矢印 17">
          <a:extLst>
            <a:ext uri="{FF2B5EF4-FFF2-40B4-BE49-F238E27FC236}">
              <a16:creationId xmlns:a16="http://schemas.microsoft.com/office/drawing/2014/main" id="{00000000-0008-0000-0100-00004D0A0000}"/>
            </a:ext>
          </a:extLst>
        </xdr:cNvPr>
        <xdr:cNvSpPr/>
      </xdr:nvSpPr>
      <xdr:spPr>
        <a:xfrm>
          <a:off x="6400800" y="9286875"/>
          <a:ext cx="2000250" cy="209550"/>
        </a:xfrm>
        <a:prstGeom prst="rightArrow">
          <a:avLst/>
        </a:prstGeom>
        <a:solidFill>
          <a:schemeClr val="tx1"/>
        </a:solidFill>
        <a:ln w="3175">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twoCellAnchor editAs="absolute">
    <xdr:from>
      <xdr:col>19</xdr:col>
      <xdr:colOff>1</xdr:colOff>
      <xdr:row>64</xdr:row>
      <xdr:rowOff>0</xdr:rowOff>
    </xdr:from>
    <xdr:to>
      <xdr:col>21</xdr:col>
      <xdr:colOff>1</xdr:colOff>
      <xdr:row>65</xdr:row>
      <xdr:rowOff>0</xdr:rowOff>
    </xdr:to>
    <xdr:sp textlink="" fLocksText="0">
      <xdr:nvSpPr>
        <xdr:cNvPr id="2638" name="右矢印 18">
          <a:extLst>
            <a:ext uri="{FF2B5EF4-FFF2-40B4-BE49-F238E27FC236}">
              <a16:creationId xmlns:a16="http://schemas.microsoft.com/office/drawing/2014/main" id="{00000000-0008-0000-0100-00004E0A0000}"/>
            </a:ext>
          </a:extLst>
        </xdr:cNvPr>
        <xdr:cNvSpPr/>
      </xdr:nvSpPr>
      <xdr:spPr>
        <a:xfrm>
          <a:off x="7600951" y="12020550"/>
          <a:ext cx="800100" cy="209550"/>
        </a:xfrm>
        <a:prstGeom prst="rightArrow">
          <a:avLst/>
        </a:prstGeom>
        <a:solidFill>
          <a:schemeClr val="tx1"/>
        </a:solidFill>
        <a:ln w="3175">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twoCellAnchor editAs="absolute">
    <xdr:from>
      <xdr:col>19</xdr:col>
      <xdr:colOff>0</xdr:colOff>
      <xdr:row>83</xdr:row>
      <xdr:rowOff>3809</xdr:rowOff>
    </xdr:from>
    <xdr:to>
      <xdr:col>21</xdr:col>
      <xdr:colOff>0</xdr:colOff>
      <xdr:row>84</xdr:row>
      <xdr:rowOff>3808</xdr:rowOff>
    </xdr:to>
    <xdr:sp textlink="" fLocksText="0">
      <xdr:nvSpPr>
        <xdr:cNvPr id="2639" name="右矢印 20">
          <a:extLst>
            <a:ext uri="{FF2B5EF4-FFF2-40B4-BE49-F238E27FC236}">
              <a16:creationId xmlns:a16="http://schemas.microsoft.com/office/drawing/2014/main" id="{00000000-0008-0000-0100-00004F0A0000}"/>
            </a:ext>
          </a:extLst>
        </xdr:cNvPr>
        <xdr:cNvSpPr/>
      </xdr:nvSpPr>
      <xdr:spPr>
        <a:xfrm flipV="1">
          <a:off x="7600950" y="15878174"/>
          <a:ext cx="800100" cy="213359"/>
        </a:xfrm>
        <a:prstGeom prst="rightArrow">
          <a:avLst/>
        </a:prstGeom>
        <a:solidFill>
          <a:schemeClr val="tx1"/>
        </a:solidFill>
        <a:ln w="3175">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twoCellAnchor editAs="absolute">
    <xdr:from>
      <xdr:col>17</xdr:col>
      <xdr:colOff>0</xdr:colOff>
      <xdr:row>42</xdr:row>
      <xdr:rowOff>0</xdr:rowOff>
    </xdr:from>
    <xdr:to>
      <xdr:col>20</xdr:col>
      <xdr:colOff>0</xdr:colOff>
      <xdr:row>43</xdr:row>
      <xdr:rowOff>0</xdr:rowOff>
    </xdr:to>
    <xdr:sp textlink="" fLocksText="0">
      <xdr:nvSpPr>
        <xdr:cNvPr id="2640" name="右矢印 12">
          <a:extLst>
            <a:ext uri="{FF2B5EF4-FFF2-40B4-BE49-F238E27FC236}">
              <a16:creationId xmlns:a16="http://schemas.microsoft.com/office/drawing/2014/main" id="{00000000-0008-0000-0100-0000500A0000}"/>
            </a:ext>
          </a:extLst>
        </xdr:cNvPr>
        <xdr:cNvSpPr/>
      </xdr:nvSpPr>
      <xdr:spPr>
        <a:xfrm>
          <a:off x="6800850" y="7858125"/>
          <a:ext cx="1200150" cy="209550"/>
        </a:xfrm>
        <a:prstGeom prst="rightArrow">
          <a:avLst/>
        </a:prstGeom>
        <a:solidFill>
          <a:schemeClr val="tx1"/>
        </a:solidFill>
        <a:ln w="3175">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twoCellAnchor>
    <xdr:from>
      <xdr:col>8</xdr:col>
      <xdr:colOff>0</xdr:colOff>
      <xdr:row>17</xdr:row>
      <xdr:rowOff>0</xdr:rowOff>
    </xdr:from>
    <xdr:to>
      <xdr:col>17</xdr:col>
      <xdr:colOff>0</xdr:colOff>
      <xdr:row>19</xdr:row>
      <xdr:rowOff>95250</xdr:rowOff>
    </xdr:to>
    <xdr:cxnSp macro="">
      <xdr:nvCxnSpPr>
        <xdr:cNvPr id="2641" name="カギ線コネクタ 6">
          <a:extLst>
            <a:ext uri="{FF2B5EF4-FFF2-40B4-BE49-F238E27FC236}">
              <a16:creationId xmlns:a16="http://schemas.microsoft.com/office/drawing/2014/main" id="{00000000-0008-0000-0100-0000510A0000}"/>
            </a:ext>
          </a:extLst>
        </xdr:cNvPr>
        <xdr:cNvCxnSpPr/>
      </xdr:nvCxnSpPr>
      <xdr:spPr>
        <a:xfrm>
          <a:off x="3200400" y="2990850"/>
          <a:ext cx="3600450" cy="514350"/>
        </a:xfrm>
        <a:prstGeom prst="bentConnector3">
          <a:avLst>
            <a:gd name="adj1" fmla="val -5820"/>
          </a:avLst>
        </a:prstGeom>
        <a:noFill/>
        <a:ln w="28575">
          <a:solidFill>
            <a:schemeClr val="tx1">
              <a:shade val="95000"/>
              <a:satMod val="105000"/>
            </a:schemeClr>
          </a:solidFill>
          <a:tailEnd type="triangle"/>
        </a:ln>
      </xdr:spPr>
      <xdr:style>
        <a:lnRef idx="1">
          <a:schemeClr val="tx1"/>
        </a:lnRef>
        <a:fillRef idx="0">
          <a:schemeClr val="tx1"/>
        </a:fillRef>
        <a:effectRef idx="0">
          <a:schemeClr val="tx1"/>
        </a:effectRef>
        <a:fontRef idx="minor">
          <a:schemeClr val="tx1"/>
        </a:fontRef>
      </xdr:style>
    </xdr:cxnSp>
    <xdr:clientData/>
  </xdr:twoCellAnchor>
  <xdr:oneCellAnchor>
    <xdr:from>
      <xdr:col>8</xdr:col>
      <xdr:colOff>57151</xdr:colOff>
      <xdr:row>18</xdr:row>
      <xdr:rowOff>171451</xdr:rowOff>
    </xdr:from>
    <xdr:ext cx="2314574" cy="259045"/>
    <xdr:sp textlink="">
      <xdr:nvSpPr>
        <xdr:cNvPr id="2642" name="テキスト ボックス 4">
          <a:extLst>
            <a:ext uri="{FF2B5EF4-FFF2-40B4-BE49-F238E27FC236}">
              <a16:creationId xmlns:a16="http://schemas.microsoft.com/office/drawing/2014/main" id="{00000000-0008-0000-0100-0000520A0000}"/>
            </a:ext>
          </a:extLst>
        </xdr:cNvPr>
        <xdr:cNvSpPr txBox="1"/>
      </xdr:nvSpPr>
      <xdr:spPr>
        <a:xfrm>
          <a:off x="3486151" y="3276601"/>
          <a:ext cx="2314574" cy="259045"/>
        </a:xfrm>
        <a:prstGeom prst="rect">
          <a:avLst/>
        </a:prstGeom>
        <a:solidFill>
          <a:schemeClr val="bg1"/>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wrap="square" lIns="72000" rIns="72000" anchor="ctr" anchorCtr="0">
          <a:spAutoFit/>
        </a:bodyPr>
        <a:lstStyle/>
        <a:p>
          <a:pPr algn="ctr"/>
          <a:r>
            <a:rPr lang="ja-JP" altLang="en-US" sz="1000">
              <a:latin typeface="+mn-ea"/>
              <a:ea typeface="+mn-ea"/>
            </a:rPr>
            <a:t>満</a:t>
          </a:r>
          <a:r>
            <a:rPr lang="en-US" altLang="ja-JP" sz="1000">
              <a:latin typeface="+mn-ea"/>
              <a:ea typeface="+mn-ea"/>
            </a:rPr>
            <a:t>3</a:t>
          </a:r>
          <a:r>
            <a:rPr lang="ja-JP" altLang="en-US" sz="1000">
              <a:latin typeface="+mn-ea"/>
              <a:ea typeface="+mn-ea"/>
            </a:rPr>
            <a:t>歳児を設定する場合は、一つ選択</a:t>
          </a:r>
        </a:p>
      </xdr:txBody>
    </xdr:sp>
    <xdr:clientData/>
  </xdr:oneCellAnchor>
  <xdr:twoCellAnchor>
    <xdr:from>
      <xdr:col>0</xdr:col>
      <xdr:colOff>219075</xdr:colOff>
      <xdr:row>31</xdr:row>
      <xdr:rowOff>57150</xdr:rowOff>
    </xdr:from>
    <xdr:to>
      <xdr:col>0</xdr:col>
      <xdr:colOff>390525</xdr:colOff>
      <xdr:row>37</xdr:row>
      <xdr:rowOff>190499</xdr:rowOff>
    </xdr:to>
    <xdr:cxnSp macro="">
      <xdr:nvCxnSpPr>
        <xdr:cNvPr id="2643" name="カギ線コネクタ 24">
          <a:extLst>
            <a:ext uri="{FF2B5EF4-FFF2-40B4-BE49-F238E27FC236}">
              <a16:creationId xmlns:a16="http://schemas.microsoft.com/office/drawing/2014/main" id="{00000000-0008-0000-0100-0000530A0000}"/>
            </a:ext>
          </a:extLst>
        </xdr:cNvPr>
        <xdr:cNvCxnSpPr/>
      </xdr:nvCxnSpPr>
      <xdr:spPr>
        <a:xfrm rot="16200000" flipH="1">
          <a:off x="219075" y="5229225"/>
          <a:ext cx="171450" cy="1019175"/>
        </a:xfrm>
        <a:prstGeom prst="bentConnector3">
          <a:avLst>
            <a:gd name="adj1" fmla="val 100467"/>
          </a:avLst>
        </a:prstGeom>
        <a:noFill/>
        <a:ln w="28575">
          <a:solidFill>
            <a:schemeClr val="tx1">
              <a:shade val="95000"/>
              <a:satMod val="105000"/>
            </a:schemeClr>
          </a:solidFill>
          <a:tailEnd type="triangle"/>
        </a:ln>
      </xdr:spPr>
      <xdr:style>
        <a:lnRef idx="1">
          <a:schemeClr val="tx1"/>
        </a:lnRef>
        <a:fillRef idx="0">
          <a:schemeClr val="tx1"/>
        </a:fillRef>
        <a:effectRef idx="0">
          <a:schemeClr val="tx1"/>
        </a:effectRef>
        <a:fontRef idx="minor">
          <a:schemeClr val="tx1"/>
        </a:fontRef>
      </xdr:style>
    </xdr:cxnSp>
    <xdr:clientData/>
  </xdr:twoCellAnchor>
  <xdr:twoCellAnchor>
    <xdr:from>
      <xdr:col>0</xdr:col>
      <xdr:colOff>212903</xdr:colOff>
      <xdr:row>31</xdr:row>
      <xdr:rowOff>66675</xdr:rowOff>
    </xdr:from>
    <xdr:to>
      <xdr:col>0</xdr:col>
      <xdr:colOff>406527</xdr:colOff>
      <xdr:row>31</xdr:row>
      <xdr:rowOff>66675</xdr:rowOff>
    </xdr:to>
    <xdr:cxnSp macro="">
      <xdr:nvCxnSpPr>
        <xdr:cNvPr id="2644" name="直線コネクタ 32">
          <a:extLst>
            <a:ext uri="{FF2B5EF4-FFF2-40B4-BE49-F238E27FC236}">
              <a16:creationId xmlns:a16="http://schemas.microsoft.com/office/drawing/2014/main" id="{00000000-0008-0000-0100-0000540A0000}"/>
            </a:ext>
          </a:extLst>
        </xdr:cNvPr>
        <xdr:cNvCxnSpPr/>
      </xdr:nvCxnSpPr>
      <xdr:spPr>
        <a:xfrm>
          <a:off x="209550" y="5238750"/>
          <a:ext cx="200025" cy="0"/>
        </a:xfrm>
        <a:prstGeom prst="line">
          <a:avLst/>
        </a:prstGeom>
        <a:noFill/>
        <a:ln w="28575">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cxnSp>
    <xdr:clientData/>
  </xdr:twoCellAnchor>
  <xdr:oneCellAnchor>
    <xdr:from>
      <xdr:col>0</xdr:col>
      <xdr:colOff>76201</xdr:colOff>
      <xdr:row>34</xdr:row>
      <xdr:rowOff>81223</xdr:rowOff>
    </xdr:from>
    <xdr:ext cx="1295399" cy="209032"/>
    <xdr:sp textlink="">
      <xdr:nvSpPr>
        <xdr:cNvPr id="2645" name="テキスト ボックス 35">
          <a:extLst>
            <a:ext uri="{FF2B5EF4-FFF2-40B4-BE49-F238E27FC236}">
              <a16:creationId xmlns:a16="http://schemas.microsoft.com/office/drawing/2014/main" id="{00000000-0008-0000-0100-0000550A0000}"/>
            </a:ext>
          </a:extLst>
        </xdr:cNvPr>
        <xdr:cNvSpPr txBox="1"/>
      </xdr:nvSpPr>
      <xdr:spPr>
        <a:xfrm>
          <a:off x="76201" y="6062923"/>
          <a:ext cx="1295399" cy="209032"/>
        </a:xfrm>
        <a:prstGeom prst="rect">
          <a:avLst/>
        </a:prstGeom>
        <a:solidFill>
          <a:schemeClr val="bg1"/>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wrap="square" lIns="72000" rIns="72000" anchor="ctr" anchorCtr="0">
          <a:spAutoFit/>
        </a:bodyPr>
        <a:lstStyle/>
        <a:p>
          <a:pPr algn="ctr"/>
          <a:r>
            <a:rPr lang="ja-JP" altLang="en-US" sz="700">
              <a:latin typeface="+mn-ea"/>
              <a:ea typeface="+mn-ea"/>
            </a:rPr>
            <a:t>屋上園庭がある場合は、選択</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266700</xdr:colOff>
      <xdr:row>6</xdr:row>
      <xdr:rowOff>0</xdr:rowOff>
    </xdr:from>
    <xdr:to>
      <xdr:col>2</xdr:col>
      <xdr:colOff>0</xdr:colOff>
      <xdr:row>7</xdr:row>
      <xdr:rowOff>0</xdr:rowOff>
    </xdr:to>
    <xdr:sp textlink="" fLocksText="0">
      <xdr:nvSpPr>
        <xdr:cNvPr id="34" name="角丸四角形 1">
          <a:extLst>
            <a:ext uri="{FF2B5EF4-FFF2-40B4-BE49-F238E27FC236}">
              <a16:creationId xmlns:a16="http://schemas.microsoft.com/office/drawing/2014/main" id="{00000000-0008-0000-0200-000022000000}"/>
            </a:ext>
          </a:extLst>
        </xdr:cNvPr>
        <xdr:cNvSpPr/>
      </xdr:nvSpPr>
      <xdr:spPr>
        <a:xfrm>
          <a:off x="466725" y="2009775"/>
          <a:ext cx="2990850" cy="381000"/>
        </a:xfrm>
        <a:prstGeom prst="roundRect">
          <a:avLst/>
        </a:prstGeom>
        <a:solidFill>
          <a:srgbClr val="FFFF66"/>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lang="ja-JP" altLang="en-US" sz="1100">
              <a:solidFill>
                <a:srgbClr val="000000"/>
              </a:solidFill>
              <a:latin typeface="ＭＳ Ｐ明朝" panose="02020600040205080304" pitchFamily="18" charset="-128"/>
              <a:ea typeface="ＭＳ Ｐ明朝" panose="02020600040205080304" pitchFamily="18" charset="-128"/>
            </a:rPr>
            <a:t>各項目、黄色セルに記入をお願いします。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25"/>
  <sheetViews>
    <sheetView view="pageBreakPreview" zoomScaleNormal="100" zoomScaleSheetLayoutView="100" workbookViewId="0">
      <selection activeCell="O9" sqref="O9"/>
    </sheetView>
  </sheetViews>
  <sheetFormatPr defaultColWidth="9" defaultRowHeight="12"/>
  <cols>
    <col min="1" max="1" width="13.109375" style="67" customWidth="1"/>
    <col min="2" max="2" width="4.109375" style="67" customWidth="1"/>
    <col min="3" max="3" width="8.109375" style="67" customWidth="1"/>
    <col min="4" max="4" width="4.109375" style="67" customWidth="1"/>
    <col min="5" max="5" width="8.109375" style="67" customWidth="1"/>
    <col min="6" max="6" width="4.109375" style="67" customWidth="1"/>
    <col min="7" max="7" width="8.109375" style="67" customWidth="1"/>
    <col min="8" max="8" width="4.109375" style="67" customWidth="1"/>
    <col min="9" max="9" width="8.109375" style="67" customWidth="1"/>
    <col min="10" max="10" width="4.109375" style="67" customWidth="1"/>
    <col min="11" max="11" width="8.109375" style="67" customWidth="1"/>
    <col min="12" max="12" width="4.109375" style="67" customWidth="1"/>
    <col min="13" max="13" width="8.109375" style="67" customWidth="1"/>
    <col min="14" max="14" width="4.109375" style="67" customWidth="1"/>
    <col min="15" max="15" width="8.109375" style="67" customWidth="1"/>
    <col min="16" max="16" width="4.109375" style="67" customWidth="1"/>
    <col min="17" max="17" width="8.109375" style="67" customWidth="1"/>
    <col min="18" max="18" width="4.109375" style="67" customWidth="1"/>
    <col min="19" max="19" width="8.109375" style="67" customWidth="1"/>
    <col min="20" max="20" width="4.109375" style="67" customWidth="1"/>
    <col min="21" max="21" width="8.109375" style="67" customWidth="1"/>
    <col min="22" max="22" width="4.109375" style="67" customWidth="1"/>
    <col min="23" max="23" width="8.109375" style="67" customWidth="1"/>
    <col min="24" max="24" width="3" style="67" customWidth="1"/>
    <col min="25" max="25" width="0.88671875" style="67" customWidth="1"/>
    <col min="26" max="16384" width="9" style="67"/>
  </cols>
  <sheetData>
    <row r="1" spans="1:28" ht="18.75" customHeight="1">
      <c r="A1" s="67" t="s">
        <v>126</v>
      </c>
      <c r="U1" s="68"/>
      <c r="W1" s="126" t="s">
        <v>131</v>
      </c>
    </row>
    <row r="2" spans="1:28" s="69" customFormat="1" ht="21" customHeight="1">
      <c r="A2" s="300" t="s">
        <v>88</v>
      </c>
      <c r="B2" s="237" t="s">
        <v>237</v>
      </c>
      <c r="C2" s="108"/>
      <c r="D2" s="108"/>
      <c r="E2" s="108"/>
      <c r="F2" s="108"/>
      <c r="G2" s="108"/>
      <c r="H2" s="108"/>
      <c r="I2" s="108"/>
      <c r="J2" s="108"/>
      <c r="K2" s="109"/>
      <c r="L2" s="107" t="s">
        <v>238</v>
      </c>
      <c r="M2" s="108"/>
      <c r="N2" s="108"/>
      <c r="O2" s="108"/>
      <c r="P2" s="108"/>
      <c r="Q2" s="108"/>
      <c r="R2" s="108"/>
      <c r="S2" s="108"/>
      <c r="T2" s="108"/>
      <c r="U2" s="109"/>
      <c r="V2" s="531" t="s">
        <v>89</v>
      </c>
      <c r="W2" s="532"/>
    </row>
    <row r="3" spans="1:28" s="69" customFormat="1" ht="16.5" customHeight="1">
      <c r="A3" s="300"/>
      <c r="B3" s="301" t="s">
        <v>90</v>
      </c>
      <c r="C3" s="302"/>
      <c r="D3" s="303" t="s">
        <v>91</v>
      </c>
      <c r="E3" s="302"/>
      <c r="F3" s="303" t="s">
        <v>92</v>
      </c>
      <c r="G3" s="302"/>
      <c r="H3" s="303" t="s">
        <v>134</v>
      </c>
      <c r="I3" s="302"/>
      <c r="J3" s="533" t="s">
        <v>93</v>
      </c>
      <c r="K3" s="534"/>
      <c r="L3" s="301" t="s">
        <v>90</v>
      </c>
      <c r="M3" s="302"/>
      <c r="N3" s="303" t="s">
        <v>91</v>
      </c>
      <c r="O3" s="302"/>
      <c r="P3" s="303" t="s">
        <v>92</v>
      </c>
      <c r="Q3" s="302"/>
      <c r="R3" s="303" t="s">
        <v>134</v>
      </c>
      <c r="S3" s="302"/>
      <c r="T3" s="533" t="s">
        <v>93</v>
      </c>
      <c r="U3" s="534"/>
      <c r="V3" s="535"/>
      <c r="W3" s="536"/>
    </row>
    <row r="4" spans="1:28" s="69" customFormat="1" ht="30.75" customHeight="1">
      <c r="A4" s="300"/>
      <c r="B4" s="537" t="s">
        <v>94</v>
      </c>
      <c r="C4" s="538" t="s">
        <v>95</v>
      </c>
      <c r="D4" s="539" t="s">
        <v>94</v>
      </c>
      <c r="E4" s="538" t="s">
        <v>95</v>
      </c>
      <c r="F4" s="539" t="s">
        <v>94</v>
      </c>
      <c r="G4" s="538" t="s">
        <v>95</v>
      </c>
      <c r="H4" s="539" t="s">
        <v>94</v>
      </c>
      <c r="I4" s="538" t="s">
        <v>95</v>
      </c>
      <c r="J4" s="539" t="s">
        <v>94</v>
      </c>
      <c r="K4" s="540" t="s">
        <v>95</v>
      </c>
      <c r="L4" s="537" t="s">
        <v>94</v>
      </c>
      <c r="M4" s="538" t="s">
        <v>95</v>
      </c>
      <c r="N4" s="539" t="s">
        <v>94</v>
      </c>
      <c r="O4" s="538" t="s">
        <v>95</v>
      </c>
      <c r="P4" s="539" t="s">
        <v>94</v>
      </c>
      <c r="Q4" s="538" t="s">
        <v>95</v>
      </c>
      <c r="R4" s="539" t="s">
        <v>94</v>
      </c>
      <c r="S4" s="538" t="s">
        <v>95</v>
      </c>
      <c r="T4" s="539" t="s">
        <v>94</v>
      </c>
      <c r="U4" s="540" t="s">
        <v>95</v>
      </c>
      <c r="V4" s="541" t="s">
        <v>94</v>
      </c>
      <c r="W4" s="538" t="s">
        <v>95</v>
      </c>
    </row>
    <row r="5" spans="1:28" s="69" customFormat="1" ht="10.8">
      <c r="A5" s="70"/>
      <c r="B5" s="542"/>
      <c r="C5" s="543" t="s">
        <v>96</v>
      </c>
      <c r="D5" s="544"/>
      <c r="E5" s="543" t="s">
        <v>96</v>
      </c>
      <c r="F5" s="544"/>
      <c r="G5" s="543" t="s">
        <v>96</v>
      </c>
      <c r="H5" s="544"/>
      <c r="I5" s="543" t="s">
        <v>96</v>
      </c>
      <c r="J5" s="544"/>
      <c r="K5" s="545" t="s">
        <v>96</v>
      </c>
      <c r="L5" s="542"/>
      <c r="M5" s="543" t="s">
        <v>96</v>
      </c>
      <c r="N5" s="544"/>
      <c r="O5" s="543" t="s">
        <v>96</v>
      </c>
      <c r="P5" s="544"/>
      <c r="Q5" s="543" t="s">
        <v>96</v>
      </c>
      <c r="R5" s="544"/>
      <c r="S5" s="543" t="s">
        <v>96</v>
      </c>
      <c r="T5" s="544"/>
      <c r="U5" s="545" t="s">
        <v>96</v>
      </c>
      <c r="V5" s="546"/>
      <c r="W5" s="543" t="s">
        <v>96</v>
      </c>
    </row>
    <row r="6" spans="1:28" s="72" customFormat="1" ht="22.5" customHeight="1">
      <c r="A6" s="71" t="s">
        <v>151</v>
      </c>
      <c r="B6" s="98"/>
      <c r="C6" s="99"/>
      <c r="D6" s="100"/>
      <c r="E6" s="99"/>
      <c r="F6" s="100"/>
      <c r="G6" s="99"/>
      <c r="H6" s="100"/>
      <c r="I6" s="99"/>
      <c r="J6" s="547">
        <f>B6+D6+F6+H6</f>
        <v>0</v>
      </c>
      <c r="K6" s="548">
        <f>+E6+C6+G6+I6</f>
        <v>0</v>
      </c>
      <c r="L6" s="98"/>
      <c r="M6" s="235"/>
      <c r="N6" s="100"/>
      <c r="O6" s="99"/>
      <c r="P6" s="100"/>
      <c r="Q6" s="99"/>
      <c r="R6" s="100"/>
      <c r="S6" s="99"/>
      <c r="T6" s="549">
        <f>L6+N6+P6+R6</f>
        <v>0</v>
      </c>
      <c r="U6" s="548">
        <f>+O6+M6+Q6+S6</f>
        <v>0</v>
      </c>
      <c r="V6" s="550">
        <f t="shared" ref="V6:V24" si="0">T6+J6</f>
        <v>0</v>
      </c>
      <c r="W6" s="551">
        <f t="shared" ref="W6:W24" si="1">U6+K6</f>
        <v>0</v>
      </c>
      <c r="Z6" s="67" t="s">
        <v>130</v>
      </c>
    </row>
    <row r="7" spans="1:28" s="72" customFormat="1" ht="22.5" customHeight="1">
      <c r="A7" s="71" t="s">
        <v>152</v>
      </c>
      <c r="B7" s="98"/>
      <c r="C7" s="99"/>
      <c r="D7" s="100"/>
      <c r="E7" s="99"/>
      <c r="F7" s="100"/>
      <c r="G7" s="99"/>
      <c r="H7" s="100"/>
      <c r="I7" s="99"/>
      <c r="J7" s="547">
        <f t="shared" ref="J7:J24" si="2">B7+D7+F7+H7</f>
        <v>0</v>
      </c>
      <c r="K7" s="548">
        <f t="shared" ref="K7:K24" si="3">+E7+C7+G7+I7</f>
        <v>0</v>
      </c>
      <c r="L7" s="98"/>
      <c r="M7" s="99"/>
      <c r="N7" s="100"/>
      <c r="O7" s="99"/>
      <c r="P7" s="100"/>
      <c r="Q7" s="99"/>
      <c r="R7" s="100"/>
      <c r="S7" s="99"/>
      <c r="T7" s="549">
        <f t="shared" ref="T7:T24" si="4">L7+N7+P7+R7</f>
        <v>0</v>
      </c>
      <c r="U7" s="548">
        <f t="shared" ref="U7:U24" si="5">+O7+M7+Q7+S7</f>
        <v>0</v>
      </c>
      <c r="V7" s="550">
        <f t="shared" si="0"/>
        <v>0</v>
      </c>
      <c r="W7" s="551">
        <f t="shared" si="1"/>
        <v>0</v>
      </c>
      <c r="Z7" s="299" t="s">
        <v>232</v>
      </c>
      <c r="AA7" s="299"/>
      <c r="AB7" s="299"/>
    </row>
    <row r="8" spans="1:28" s="72" customFormat="1" ht="22.5" customHeight="1">
      <c r="A8" s="73" t="s">
        <v>97</v>
      </c>
      <c r="B8" s="101"/>
      <c r="C8" s="102"/>
      <c r="D8" s="103"/>
      <c r="E8" s="102"/>
      <c r="F8" s="103"/>
      <c r="G8" s="102"/>
      <c r="H8" s="103"/>
      <c r="I8" s="102"/>
      <c r="J8" s="547">
        <f t="shared" si="2"/>
        <v>0</v>
      </c>
      <c r="K8" s="548">
        <f t="shared" si="3"/>
        <v>0</v>
      </c>
      <c r="L8" s="101"/>
      <c r="M8" s="233"/>
      <c r="N8" s="103"/>
      <c r="O8" s="102"/>
      <c r="P8" s="103"/>
      <c r="Q8" s="102"/>
      <c r="R8" s="103"/>
      <c r="S8" s="102"/>
      <c r="T8" s="549">
        <f t="shared" si="4"/>
        <v>0</v>
      </c>
      <c r="U8" s="548">
        <f t="shared" si="5"/>
        <v>0</v>
      </c>
      <c r="V8" s="552">
        <f t="shared" si="0"/>
        <v>0</v>
      </c>
      <c r="W8" s="551">
        <f>U8+K8</f>
        <v>0</v>
      </c>
      <c r="Z8" s="299"/>
      <c r="AA8" s="299"/>
      <c r="AB8" s="299"/>
    </row>
    <row r="9" spans="1:28" s="72" customFormat="1" ht="22.5" customHeight="1">
      <c r="A9" s="73" t="s">
        <v>127</v>
      </c>
      <c r="B9" s="101"/>
      <c r="C9" s="102"/>
      <c r="D9" s="103"/>
      <c r="E9" s="233"/>
      <c r="F9" s="103"/>
      <c r="G9" s="102"/>
      <c r="H9" s="103"/>
      <c r="I9" s="102"/>
      <c r="J9" s="547">
        <f t="shared" si="2"/>
        <v>0</v>
      </c>
      <c r="K9" s="548">
        <f t="shared" si="3"/>
        <v>0</v>
      </c>
      <c r="L9" s="101"/>
      <c r="M9" s="102"/>
      <c r="N9" s="103"/>
      <c r="O9" s="102"/>
      <c r="P9" s="103"/>
      <c r="Q9" s="102"/>
      <c r="R9" s="103"/>
      <c r="S9" s="102"/>
      <c r="T9" s="549">
        <f t="shared" si="4"/>
        <v>0</v>
      </c>
      <c r="U9" s="548">
        <f t="shared" si="5"/>
        <v>0</v>
      </c>
      <c r="V9" s="552">
        <f t="shared" si="0"/>
        <v>0</v>
      </c>
      <c r="W9" s="551">
        <f t="shared" si="1"/>
        <v>0</v>
      </c>
      <c r="Z9" s="299"/>
      <c r="AA9" s="299"/>
      <c r="AB9" s="299"/>
    </row>
    <row r="10" spans="1:28" s="72" customFormat="1" ht="22.5" customHeight="1">
      <c r="A10" s="73" t="s">
        <v>98</v>
      </c>
      <c r="B10" s="101"/>
      <c r="C10" s="233"/>
      <c r="D10" s="103"/>
      <c r="E10" s="102"/>
      <c r="F10" s="103"/>
      <c r="G10" s="102"/>
      <c r="H10" s="103"/>
      <c r="I10" s="102"/>
      <c r="J10" s="547">
        <f t="shared" si="2"/>
        <v>0</v>
      </c>
      <c r="K10" s="548">
        <f t="shared" si="3"/>
        <v>0</v>
      </c>
      <c r="L10" s="101"/>
      <c r="M10" s="102"/>
      <c r="N10" s="103"/>
      <c r="O10" s="102"/>
      <c r="P10" s="103"/>
      <c r="Q10" s="102"/>
      <c r="R10" s="103"/>
      <c r="S10" s="102"/>
      <c r="T10" s="549">
        <f t="shared" si="4"/>
        <v>0</v>
      </c>
      <c r="U10" s="548">
        <f t="shared" si="5"/>
        <v>0</v>
      </c>
      <c r="V10" s="552">
        <f t="shared" si="0"/>
        <v>0</v>
      </c>
      <c r="W10" s="551">
        <f t="shared" si="1"/>
        <v>0</v>
      </c>
      <c r="Z10" s="299"/>
      <c r="AA10" s="299"/>
      <c r="AB10" s="299"/>
    </row>
    <row r="11" spans="1:28" s="72" customFormat="1" ht="22.5" customHeight="1">
      <c r="A11" s="73" t="s">
        <v>99</v>
      </c>
      <c r="B11" s="101"/>
      <c r="C11" s="233"/>
      <c r="D11" s="103"/>
      <c r="E11" s="102"/>
      <c r="F11" s="103"/>
      <c r="G11" s="102"/>
      <c r="H11" s="103"/>
      <c r="I11" s="102"/>
      <c r="J11" s="547">
        <f t="shared" si="2"/>
        <v>0</v>
      </c>
      <c r="K11" s="548">
        <f t="shared" si="3"/>
        <v>0</v>
      </c>
      <c r="L11" s="101"/>
      <c r="M11" s="102"/>
      <c r="N11" s="103"/>
      <c r="O11" s="102"/>
      <c r="P11" s="103"/>
      <c r="Q11" s="102"/>
      <c r="R11" s="103"/>
      <c r="S11" s="102"/>
      <c r="T11" s="549">
        <f t="shared" si="4"/>
        <v>0</v>
      </c>
      <c r="U11" s="548">
        <f t="shared" si="5"/>
        <v>0</v>
      </c>
      <c r="V11" s="552">
        <f t="shared" si="0"/>
        <v>0</v>
      </c>
      <c r="W11" s="551">
        <f t="shared" si="1"/>
        <v>0</v>
      </c>
      <c r="Z11" s="299"/>
      <c r="AA11" s="299"/>
      <c r="AB11" s="299"/>
    </row>
    <row r="12" spans="1:28" s="72" customFormat="1" ht="22.5" customHeight="1">
      <c r="A12" s="73" t="s">
        <v>100</v>
      </c>
      <c r="B12" s="101"/>
      <c r="C12" s="102"/>
      <c r="D12" s="103"/>
      <c r="E12" s="233"/>
      <c r="F12" s="103"/>
      <c r="G12" s="102"/>
      <c r="H12" s="103"/>
      <c r="I12" s="102"/>
      <c r="J12" s="547">
        <f t="shared" si="2"/>
        <v>0</v>
      </c>
      <c r="K12" s="548">
        <f t="shared" si="3"/>
        <v>0</v>
      </c>
      <c r="L12" s="101"/>
      <c r="M12" s="102"/>
      <c r="N12" s="103"/>
      <c r="O12" s="102"/>
      <c r="P12" s="103"/>
      <c r="Q12" s="102"/>
      <c r="R12" s="103"/>
      <c r="S12" s="102"/>
      <c r="T12" s="549">
        <f t="shared" si="4"/>
        <v>0</v>
      </c>
      <c r="U12" s="548">
        <f t="shared" si="5"/>
        <v>0</v>
      </c>
      <c r="V12" s="552">
        <f t="shared" si="0"/>
        <v>0</v>
      </c>
      <c r="W12" s="551">
        <f t="shared" si="1"/>
        <v>0</v>
      </c>
      <c r="Z12" s="299"/>
      <c r="AA12" s="299"/>
      <c r="AB12" s="299"/>
    </row>
    <row r="13" spans="1:28" s="72" customFormat="1" ht="22.5" customHeight="1">
      <c r="A13" s="74" t="s">
        <v>101</v>
      </c>
      <c r="B13" s="101"/>
      <c r="C13" s="102"/>
      <c r="D13" s="103"/>
      <c r="E13" s="102"/>
      <c r="F13" s="103"/>
      <c r="G13" s="102"/>
      <c r="H13" s="103"/>
      <c r="I13" s="102"/>
      <c r="J13" s="547">
        <f t="shared" si="2"/>
        <v>0</v>
      </c>
      <c r="K13" s="548">
        <f t="shared" si="3"/>
        <v>0</v>
      </c>
      <c r="L13" s="101"/>
      <c r="M13" s="102"/>
      <c r="N13" s="103"/>
      <c r="O13" s="102"/>
      <c r="P13" s="103"/>
      <c r="Q13" s="102"/>
      <c r="R13" s="103"/>
      <c r="S13" s="102"/>
      <c r="T13" s="549">
        <f t="shared" si="4"/>
        <v>0</v>
      </c>
      <c r="U13" s="548">
        <f t="shared" si="5"/>
        <v>0</v>
      </c>
      <c r="V13" s="550">
        <f t="shared" si="0"/>
        <v>0</v>
      </c>
      <c r="W13" s="551">
        <f t="shared" si="1"/>
        <v>0</v>
      </c>
      <c r="Z13" s="299"/>
      <c r="AA13" s="299"/>
      <c r="AB13" s="299"/>
    </row>
    <row r="14" spans="1:28" s="72" customFormat="1" ht="22.5" customHeight="1">
      <c r="A14" s="74" t="s">
        <v>102</v>
      </c>
      <c r="B14" s="101"/>
      <c r="C14" s="102"/>
      <c r="D14" s="103"/>
      <c r="E14" s="102"/>
      <c r="F14" s="103"/>
      <c r="G14" s="102"/>
      <c r="H14" s="103"/>
      <c r="I14" s="102"/>
      <c r="J14" s="547">
        <f t="shared" si="2"/>
        <v>0</v>
      </c>
      <c r="K14" s="548">
        <f t="shared" si="3"/>
        <v>0</v>
      </c>
      <c r="L14" s="101"/>
      <c r="M14" s="102"/>
      <c r="N14" s="103"/>
      <c r="O14" s="102"/>
      <c r="P14" s="103"/>
      <c r="Q14" s="102"/>
      <c r="R14" s="103"/>
      <c r="S14" s="102"/>
      <c r="T14" s="549">
        <f t="shared" si="4"/>
        <v>0</v>
      </c>
      <c r="U14" s="548">
        <f t="shared" si="5"/>
        <v>0</v>
      </c>
      <c r="V14" s="550">
        <f t="shared" si="0"/>
        <v>0</v>
      </c>
      <c r="W14" s="551">
        <f t="shared" si="1"/>
        <v>0</v>
      </c>
      <c r="Z14" s="299"/>
      <c r="AA14" s="299"/>
      <c r="AB14" s="299"/>
    </row>
    <row r="15" spans="1:28" s="72" customFormat="1" ht="22.5" customHeight="1">
      <c r="A15" s="73" t="s">
        <v>103</v>
      </c>
      <c r="B15" s="101"/>
      <c r="C15" s="102"/>
      <c r="D15" s="103"/>
      <c r="E15" s="102"/>
      <c r="F15" s="103"/>
      <c r="G15" s="102"/>
      <c r="H15" s="103"/>
      <c r="I15" s="102"/>
      <c r="J15" s="547">
        <f t="shared" si="2"/>
        <v>0</v>
      </c>
      <c r="K15" s="548">
        <f t="shared" si="3"/>
        <v>0</v>
      </c>
      <c r="L15" s="101"/>
      <c r="M15" s="102"/>
      <c r="N15" s="103"/>
      <c r="O15" s="102"/>
      <c r="P15" s="103"/>
      <c r="Q15" s="102"/>
      <c r="R15" s="103"/>
      <c r="S15" s="102"/>
      <c r="T15" s="549">
        <f t="shared" si="4"/>
        <v>0</v>
      </c>
      <c r="U15" s="548">
        <f t="shared" si="5"/>
        <v>0</v>
      </c>
      <c r="V15" s="550">
        <f t="shared" si="0"/>
        <v>0</v>
      </c>
      <c r="W15" s="551">
        <f t="shared" si="1"/>
        <v>0</v>
      </c>
      <c r="Z15" s="299"/>
      <c r="AA15" s="299"/>
      <c r="AB15" s="299"/>
    </row>
    <row r="16" spans="1:28" s="72" customFormat="1" ht="22.5" customHeight="1">
      <c r="A16" s="74" t="s">
        <v>104</v>
      </c>
      <c r="B16" s="101"/>
      <c r="C16" s="102"/>
      <c r="D16" s="103"/>
      <c r="E16" s="102"/>
      <c r="F16" s="103"/>
      <c r="G16" s="102"/>
      <c r="H16" s="103"/>
      <c r="I16" s="102"/>
      <c r="J16" s="547">
        <f t="shared" si="2"/>
        <v>0</v>
      </c>
      <c r="K16" s="548">
        <f t="shared" si="3"/>
        <v>0</v>
      </c>
      <c r="L16" s="101"/>
      <c r="M16" s="102"/>
      <c r="N16" s="103"/>
      <c r="O16" s="102"/>
      <c r="P16" s="103"/>
      <c r="Q16" s="102"/>
      <c r="R16" s="103"/>
      <c r="S16" s="102"/>
      <c r="T16" s="549">
        <f t="shared" si="4"/>
        <v>0</v>
      </c>
      <c r="U16" s="548">
        <f t="shared" si="5"/>
        <v>0</v>
      </c>
      <c r="V16" s="550">
        <f t="shared" si="0"/>
        <v>0</v>
      </c>
      <c r="W16" s="551">
        <f t="shared" si="1"/>
        <v>0</v>
      </c>
      <c r="Z16" s="299"/>
      <c r="AA16" s="299"/>
      <c r="AB16" s="299"/>
    </row>
    <row r="17" spans="1:28" s="72" customFormat="1" ht="22.5" customHeight="1">
      <c r="A17" s="74" t="s">
        <v>105</v>
      </c>
      <c r="B17" s="101"/>
      <c r="C17" s="102"/>
      <c r="D17" s="103"/>
      <c r="E17" s="102"/>
      <c r="F17" s="103"/>
      <c r="G17" s="102"/>
      <c r="H17" s="103"/>
      <c r="I17" s="102"/>
      <c r="J17" s="547">
        <f t="shared" si="2"/>
        <v>0</v>
      </c>
      <c r="K17" s="548">
        <f t="shared" si="3"/>
        <v>0</v>
      </c>
      <c r="L17" s="101"/>
      <c r="M17" s="102"/>
      <c r="N17" s="103"/>
      <c r="O17" s="102"/>
      <c r="P17" s="103"/>
      <c r="Q17" s="102"/>
      <c r="R17" s="103"/>
      <c r="S17" s="102"/>
      <c r="T17" s="549">
        <f t="shared" si="4"/>
        <v>0</v>
      </c>
      <c r="U17" s="548">
        <f t="shared" si="5"/>
        <v>0</v>
      </c>
      <c r="V17" s="550">
        <f t="shared" si="0"/>
        <v>0</v>
      </c>
      <c r="W17" s="551">
        <f t="shared" si="1"/>
        <v>0</v>
      </c>
      <c r="Z17" s="299"/>
      <c r="AA17" s="299"/>
      <c r="AB17" s="299"/>
    </row>
    <row r="18" spans="1:28" s="72" customFormat="1" ht="22.5" customHeight="1">
      <c r="A18" s="74" t="s">
        <v>106</v>
      </c>
      <c r="B18" s="101"/>
      <c r="C18" s="102"/>
      <c r="D18" s="103"/>
      <c r="E18" s="102"/>
      <c r="F18" s="103"/>
      <c r="G18" s="102"/>
      <c r="H18" s="103"/>
      <c r="I18" s="102"/>
      <c r="J18" s="547">
        <f t="shared" si="2"/>
        <v>0</v>
      </c>
      <c r="K18" s="548">
        <f t="shared" si="3"/>
        <v>0</v>
      </c>
      <c r="L18" s="101"/>
      <c r="M18" s="102"/>
      <c r="N18" s="103"/>
      <c r="O18" s="102"/>
      <c r="P18" s="103"/>
      <c r="Q18" s="102"/>
      <c r="R18" s="103"/>
      <c r="S18" s="102"/>
      <c r="T18" s="549">
        <f t="shared" si="4"/>
        <v>0</v>
      </c>
      <c r="U18" s="548">
        <f t="shared" si="5"/>
        <v>0</v>
      </c>
      <c r="V18" s="550">
        <f t="shared" si="0"/>
        <v>0</v>
      </c>
      <c r="W18" s="551">
        <f t="shared" si="1"/>
        <v>0</v>
      </c>
      <c r="Z18" s="299"/>
      <c r="AA18" s="299"/>
      <c r="AB18" s="299"/>
    </row>
    <row r="19" spans="1:28" s="72" customFormat="1" ht="22.5" customHeight="1">
      <c r="A19" s="74" t="s">
        <v>107</v>
      </c>
      <c r="B19" s="101"/>
      <c r="C19" s="102"/>
      <c r="D19" s="103"/>
      <c r="E19" s="102"/>
      <c r="F19" s="103"/>
      <c r="G19" s="102"/>
      <c r="H19" s="103"/>
      <c r="I19" s="102"/>
      <c r="J19" s="547">
        <f t="shared" si="2"/>
        <v>0</v>
      </c>
      <c r="K19" s="548">
        <f t="shared" si="3"/>
        <v>0</v>
      </c>
      <c r="L19" s="101"/>
      <c r="M19" s="102"/>
      <c r="N19" s="103"/>
      <c r="O19" s="102"/>
      <c r="P19" s="103"/>
      <c r="Q19" s="102"/>
      <c r="R19" s="103"/>
      <c r="S19" s="102"/>
      <c r="T19" s="549">
        <f t="shared" si="4"/>
        <v>0</v>
      </c>
      <c r="U19" s="548">
        <f t="shared" si="5"/>
        <v>0</v>
      </c>
      <c r="V19" s="550">
        <f t="shared" si="0"/>
        <v>0</v>
      </c>
      <c r="W19" s="551">
        <f t="shared" si="1"/>
        <v>0</v>
      </c>
      <c r="Z19" s="299"/>
      <c r="AA19" s="299"/>
      <c r="AB19" s="299"/>
    </row>
    <row r="20" spans="1:28" s="72" customFormat="1" ht="22.5" customHeight="1">
      <c r="A20" s="236" t="s">
        <v>236</v>
      </c>
      <c r="B20" s="101"/>
      <c r="C20" s="102"/>
      <c r="D20" s="103"/>
      <c r="E20" s="233"/>
      <c r="F20" s="103"/>
      <c r="G20" s="233"/>
      <c r="H20" s="103"/>
      <c r="I20" s="102"/>
      <c r="J20" s="547">
        <f t="shared" si="2"/>
        <v>0</v>
      </c>
      <c r="K20" s="548">
        <f t="shared" si="3"/>
        <v>0</v>
      </c>
      <c r="L20" s="101"/>
      <c r="M20" s="102"/>
      <c r="N20" s="103"/>
      <c r="O20" s="102"/>
      <c r="P20" s="103"/>
      <c r="Q20" s="102"/>
      <c r="R20" s="103"/>
      <c r="S20" s="102"/>
      <c r="T20" s="549">
        <f t="shared" si="4"/>
        <v>0</v>
      </c>
      <c r="U20" s="548">
        <f t="shared" si="5"/>
        <v>0</v>
      </c>
      <c r="V20" s="550">
        <f t="shared" si="0"/>
        <v>0</v>
      </c>
      <c r="W20" s="551">
        <f t="shared" si="1"/>
        <v>0</v>
      </c>
    </row>
    <row r="21" spans="1:28" s="72" customFormat="1" ht="22.5" customHeight="1">
      <c r="A21" s="74" t="s">
        <v>108</v>
      </c>
      <c r="B21" s="101"/>
      <c r="C21" s="102"/>
      <c r="D21" s="103"/>
      <c r="E21" s="102"/>
      <c r="F21" s="103"/>
      <c r="G21" s="102"/>
      <c r="H21" s="103"/>
      <c r="I21" s="102"/>
      <c r="J21" s="547">
        <f t="shared" si="2"/>
        <v>0</v>
      </c>
      <c r="K21" s="548">
        <f t="shared" si="3"/>
        <v>0</v>
      </c>
      <c r="L21" s="101"/>
      <c r="M21" s="102"/>
      <c r="N21" s="103"/>
      <c r="O21" s="102"/>
      <c r="P21" s="103"/>
      <c r="Q21" s="102"/>
      <c r="R21" s="103"/>
      <c r="S21" s="102"/>
      <c r="T21" s="549">
        <f t="shared" si="4"/>
        <v>0</v>
      </c>
      <c r="U21" s="548">
        <f t="shared" si="5"/>
        <v>0</v>
      </c>
      <c r="V21" s="550">
        <f t="shared" si="0"/>
        <v>0</v>
      </c>
      <c r="W21" s="551">
        <f t="shared" si="1"/>
        <v>0</v>
      </c>
    </row>
    <row r="22" spans="1:28" s="72" customFormat="1" ht="22.5" customHeight="1">
      <c r="A22" s="74" t="s">
        <v>109</v>
      </c>
      <c r="B22" s="101"/>
      <c r="C22" s="102"/>
      <c r="D22" s="103"/>
      <c r="E22" s="102"/>
      <c r="F22" s="103"/>
      <c r="G22" s="102"/>
      <c r="H22" s="103"/>
      <c r="I22" s="102"/>
      <c r="J22" s="547">
        <f t="shared" si="2"/>
        <v>0</v>
      </c>
      <c r="K22" s="548">
        <f t="shared" si="3"/>
        <v>0</v>
      </c>
      <c r="L22" s="101"/>
      <c r="M22" s="102"/>
      <c r="N22" s="103"/>
      <c r="O22" s="102"/>
      <c r="P22" s="103"/>
      <c r="Q22" s="102"/>
      <c r="R22" s="103"/>
      <c r="S22" s="102"/>
      <c r="T22" s="549">
        <f t="shared" si="4"/>
        <v>0</v>
      </c>
      <c r="U22" s="548">
        <f t="shared" si="5"/>
        <v>0</v>
      </c>
      <c r="V22" s="550">
        <f t="shared" si="0"/>
        <v>0</v>
      </c>
      <c r="W22" s="551">
        <f t="shared" si="1"/>
        <v>0</v>
      </c>
    </row>
    <row r="23" spans="1:28" s="72" customFormat="1" ht="22.5" customHeight="1">
      <c r="A23" s="74" t="s">
        <v>110</v>
      </c>
      <c r="B23" s="101"/>
      <c r="C23" s="102"/>
      <c r="D23" s="103"/>
      <c r="E23" s="102"/>
      <c r="F23" s="103"/>
      <c r="G23" s="102"/>
      <c r="H23" s="103"/>
      <c r="I23" s="102"/>
      <c r="J23" s="547">
        <f t="shared" si="2"/>
        <v>0</v>
      </c>
      <c r="K23" s="548">
        <f t="shared" si="3"/>
        <v>0</v>
      </c>
      <c r="L23" s="101"/>
      <c r="M23" s="102"/>
      <c r="N23" s="103"/>
      <c r="O23" s="102"/>
      <c r="P23" s="103"/>
      <c r="Q23" s="102"/>
      <c r="R23" s="103"/>
      <c r="S23" s="102"/>
      <c r="T23" s="549">
        <f t="shared" si="4"/>
        <v>0</v>
      </c>
      <c r="U23" s="548">
        <f t="shared" si="5"/>
        <v>0</v>
      </c>
      <c r="V23" s="550">
        <f t="shared" si="0"/>
        <v>0</v>
      </c>
      <c r="W23" s="551">
        <f t="shared" si="1"/>
        <v>0</v>
      </c>
    </row>
    <row r="24" spans="1:28" s="72" customFormat="1" ht="22.5" customHeight="1" thickBot="1">
      <c r="A24" s="75" t="s">
        <v>111</v>
      </c>
      <c r="B24" s="104"/>
      <c r="C24" s="234"/>
      <c r="D24" s="106"/>
      <c r="E24" s="234"/>
      <c r="F24" s="106"/>
      <c r="G24" s="234"/>
      <c r="H24" s="106"/>
      <c r="I24" s="105"/>
      <c r="J24" s="547">
        <f t="shared" si="2"/>
        <v>0</v>
      </c>
      <c r="K24" s="548">
        <f t="shared" si="3"/>
        <v>0</v>
      </c>
      <c r="L24" s="104"/>
      <c r="M24" s="234"/>
      <c r="N24" s="106"/>
      <c r="O24" s="105"/>
      <c r="P24" s="106"/>
      <c r="Q24" s="105"/>
      <c r="R24" s="106"/>
      <c r="S24" s="105"/>
      <c r="T24" s="549">
        <f t="shared" si="4"/>
        <v>0</v>
      </c>
      <c r="U24" s="548">
        <f t="shared" si="5"/>
        <v>0</v>
      </c>
      <c r="V24" s="550">
        <f t="shared" si="0"/>
        <v>0</v>
      </c>
      <c r="W24" s="551">
        <f t="shared" si="1"/>
        <v>0</v>
      </c>
    </row>
    <row r="25" spans="1:28" s="72" customFormat="1" ht="25.5" customHeight="1" thickTop="1">
      <c r="A25" s="76" t="s">
        <v>112</v>
      </c>
      <c r="B25" s="553"/>
      <c r="C25" s="554">
        <f>SUM(C6:C24)</f>
        <v>0</v>
      </c>
      <c r="D25" s="554"/>
      <c r="E25" s="554">
        <f>SUM(E6:E24)</f>
        <v>0</v>
      </c>
      <c r="F25" s="554"/>
      <c r="G25" s="554">
        <f>SUM(G6:G24)</f>
        <v>0</v>
      </c>
      <c r="H25" s="554"/>
      <c r="I25" s="554">
        <f>SUM(I6:I24)</f>
        <v>0</v>
      </c>
      <c r="J25" s="554"/>
      <c r="K25" s="555">
        <f>SUM(K6:K24)</f>
        <v>0</v>
      </c>
      <c r="L25" s="556"/>
      <c r="M25" s="554">
        <f>SUM(M6:M24)</f>
        <v>0</v>
      </c>
      <c r="N25" s="554"/>
      <c r="O25" s="554">
        <f>SUM(O6:O24)</f>
        <v>0</v>
      </c>
      <c r="P25" s="554"/>
      <c r="Q25" s="554">
        <f>SUM(Q6:Q24)</f>
        <v>0</v>
      </c>
      <c r="R25" s="554"/>
      <c r="S25" s="554">
        <f>SUM(S6:S24)</f>
        <v>0</v>
      </c>
      <c r="T25" s="554"/>
      <c r="U25" s="557">
        <f>SUM(U6:U24)</f>
        <v>0</v>
      </c>
      <c r="V25" s="558"/>
      <c r="W25" s="554">
        <f>SUM(W6:W24)</f>
        <v>0</v>
      </c>
    </row>
  </sheetData>
  <sheetProtection algorithmName="SHA-512" hashValue="gGwTLauLj54n+YqWY4+dLxaVUqOP6iX8+4sEBBDnKHG/UVt0xP/09x0iYsH9RV85xZBKekmrcKcgfuAyJu5iFQ==" saltValue="m/h7Syd0eviHF73Pfc5UVQ==" spinCount="100000" sheet="1"/>
  <mergeCells count="13">
    <mergeCell ref="Z7:AB19"/>
    <mergeCell ref="A2:A4"/>
    <mergeCell ref="V2:W3"/>
    <mergeCell ref="B3:C3"/>
    <mergeCell ref="D3:E3"/>
    <mergeCell ref="H3:I3"/>
    <mergeCell ref="J3:K3"/>
    <mergeCell ref="L3:M3"/>
    <mergeCell ref="N3:O3"/>
    <mergeCell ref="R3:S3"/>
    <mergeCell ref="T3:U3"/>
    <mergeCell ref="F3:G3"/>
    <mergeCell ref="P3:Q3"/>
  </mergeCells>
  <phoneticPr fontId="24"/>
  <printOptions horizontalCentered="1"/>
  <pageMargins left="0.19685039370078741" right="0.19685039370078741" top="0.59055118110236227" bottom="0.39370078740157483" header="0.31496062992125984" footer="0.31496062992125984"/>
  <pageSetup paperSize="9" scale="9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S103"/>
  <sheetViews>
    <sheetView tabSelected="1" view="pageBreakPreview" zoomScaleNormal="100" zoomScaleSheetLayoutView="100" workbookViewId="0">
      <selection activeCell="O18" sqref="O18"/>
    </sheetView>
  </sheetViews>
  <sheetFormatPr defaultColWidth="3.6640625" defaultRowHeight="13.2"/>
  <cols>
    <col min="1" max="28" width="5.77734375" style="11" customWidth="1"/>
    <col min="29" max="29" width="5.6640625" style="11" customWidth="1"/>
    <col min="30" max="30" width="3.6640625" style="11" customWidth="1"/>
    <col min="31" max="31" width="6" style="11" bestFit="1" customWidth="1"/>
    <col min="32" max="16384" width="3.6640625" style="11"/>
  </cols>
  <sheetData>
    <row r="1" spans="1:31" ht="19.95" customHeight="1">
      <c r="A1" s="391" t="s">
        <v>82</v>
      </c>
      <c r="B1" s="391"/>
      <c r="C1" s="391"/>
      <c r="D1" s="391"/>
      <c r="E1" s="391"/>
      <c r="F1" s="391"/>
      <c r="G1" s="391"/>
      <c r="H1" s="391"/>
      <c r="I1" s="391"/>
      <c r="J1" s="391"/>
      <c r="K1" s="391"/>
      <c r="L1" s="391"/>
      <c r="M1" s="391"/>
      <c r="N1" s="391"/>
      <c r="O1" s="391"/>
      <c r="P1" s="391"/>
      <c r="Q1" s="391"/>
      <c r="R1" s="391"/>
      <c r="S1" s="391"/>
      <c r="T1" s="391"/>
      <c r="U1" s="391"/>
      <c r="V1" s="391"/>
      <c r="W1" s="391"/>
      <c r="X1" s="391"/>
      <c r="Y1" s="391"/>
      <c r="Z1" s="259"/>
      <c r="AB1" s="127" t="s">
        <v>132</v>
      </c>
      <c r="AD1" s="127"/>
    </row>
    <row r="2" spans="1:31" ht="12" customHeight="1" thickBot="1"/>
    <row r="3" spans="1:31" ht="16.5" customHeight="1" thickBot="1">
      <c r="A3" s="11" t="s">
        <v>32</v>
      </c>
      <c r="D3" s="371"/>
      <c r="E3" s="372"/>
      <c r="F3" s="372"/>
      <c r="G3" s="372"/>
      <c r="H3" s="372"/>
      <c r="I3" s="372"/>
      <c r="J3" s="372"/>
      <c r="K3" s="372"/>
      <c r="L3" s="372"/>
      <c r="M3" s="372"/>
      <c r="N3" s="372"/>
      <c r="O3" s="372"/>
      <c r="P3" s="372"/>
      <c r="Q3" s="372"/>
      <c r="R3" s="372"/>
      <c r="S3" s="373"/>
      <c r="T3" s="63"/>
      <c r="U3" s="63"/>
      <c r="V3" s="63"/>
      <c r="X3" s="63"/>
      <c r="Y3" s="63"/>
    </row>
    <row r="4" spans="1:31" ht="6.6" customHeight="1" thickBot="1">
      <c r="V4" s="257"/>
      <c r="W4" s="257"/>
      <c r="X4" s="257"/>
      <c r="Y4" s="257"/>
      <c r="Z4" s="257"/>
      <c r="AA4" s="257"/>
      <c r="AB4" s="257"/>
      <c r="AC4" s="257"/>
    </row>
    <row r="5" spans="1:31" ht="16.5" customHeight="1" thickBot="1">
      <c r="A5" s="11" t="s">
        <v>33</v>
      </c>
      <c r="D5" s="374"/>
      <c r="E5" s="375"/>
      <c r="F5" s="375"/>
      <c r="G5" s="375"/>
      <c r="H5" s="375"/>
      <c r="I5" s="375"/>
      <c r="J5" s="375"/>
      <c r="K5" s="375"/>
      <c r="L5" s="375"/>
      <c r="M5" s="375"/>
      <c r="N5" s="375"/>
      <c r="O5" s="375"/>
      <c r="P5" s="375"/>
      <c r="Q5" s="375"/>
      <c r="R5" s="375"/>
      <c r="S5" s="376"/>
      <c r="T5" s="35"/>
      <c r="U5" s="35"/>
      <c r="V5" s="257"/>
      <c r="W5" s="257"/>
      <c r="X5" s="257"/>
      <c r="Y5" s="257"/>
      <c r="Z5" s="257"/>
      <c r="AA5" s="257"/>
      <c r="AB5" s="257"/>
      <c r="AC5" s="257"/>
    </row>
    <row r="6" spans="1:31" ht="6.6" customHeight="1" thickBot="1">
      <c r="D6" s="35"/>
      <c r="E6" s="35"/>
      <c r="F6" s="35"/>
      <c r="G6" s="35"/>
      <c r="H6" s="35"/>
      <c r="I6" s="35"/>
      <c r="J6" s="35"/>
      <c r="K6" s="35"/>
      <c r="L6" s="35"/>
      <c r="M6" s="35"/>
      <c r="N6" s="35"/>
      <c r="O6" s="35"/>
      <c r="P6" s="35"/>
      <c r="Q6" s="35"/>
      <c r="R6" s="35"/>
      <c r="S6" s="35"/>
      <c r="T6" s="35"/>
      <c r="U6" s="35"/>
      <c r="V6" s="257"/>
      <c r="W6" s="257"/>
      <c r="X6" s="257"/>
      <c r="Y6" s="257"/>
      <c r="Z6" s="257"/>
      <c r="AA6" s="257"/>
      <c r="AB6" s="257"/>
      <c r="AC6" s="257"/>
    </row>
    <row r="7" spans="1:31" ht="16.5" customHeight="1" thickBot="1">
      <c r="A7" s="11" t="s">
        <v>135</v>
      </c>
      <c r="D7" s="211" t="s">
        <v>202</v>
      </c>
      <c r="E7" s="134" t="s">
        <v>203</v>
      </c>
      <c r="F7" s="134"/>
      <c r="G7" s="212" t="s">
        <v>202</v>
      </c>
      <c r="H7" s="346" t="s">
        <v>204</v>
      </c>
      <c r="I7" s="346"/>
      <c r="J7" s="346"/>
      <c r="K7" s="212" t="s">
        <v>202</v>
      </c>
      <c r="L7" s="346" t="s">
        <v>205</v>
      </c>
      <c r="M7" s="346"/>
      <c r="N7" s="381"/>
      <c r="O7" s="129"/>
      <c r="P7" s="488"/>
      <c r="Q7" s="486"/>
      <c r="R7" s="486"/>
      <c r="S7" s="487"/>
      <c r="T7" s="35"/>
      <c r="U7" s="35"/>
      <c r="V7" s="35"/>
    </row>
    <row r="8" spans="1:31" ht="6.6" customHeight="1" thickBot="1"/>
    <row r="9" spans="1:31" ht="16.5" customHeight="1" thickBot="1">
      <c r="A9" s="11" t="s">
        <v>37</v>
      </c>
      <c r="D9" s="12">
        <f>J9+M9+P9</f>
        <v>0</v>
      </c>
      <c r="E9" s="11" t="s">
        <v>0</v>
      </c>
      <c r="G9" s="127" t="s">
        <v>27</v>
      </c>
      <c r="H9" s="192" t="s">
        <v>24</v>
      </c>
      <c r="I9" s="45"/>
      <c r="J9" s="46">
        <f>H11+I11+J11+K11</f>
        <v>0</v>
      </c>
      <c r="K9" s="38" t="s">
        <v>0</v>
      </c>
      <c r="L9" s="188" t="s">
        <v>25</v>
      </c>
      <c r="M9" s="46">
        <f>L11+M11+N11</f>
        <v>0</v>
      </c>
      <c r="N9" s="38" t="s">
        <v>0</v>
      </c>
      <c r="O9" s="188" t="s">
        <v>26</v>
      </c>
      <c r="P9" s="263">
        <f>O11+P11+Q11</f>
        <v>0</v>
      </c>
      <c r="Q9" s="24" t="s">
        <v>0</v>
      </c>
      <c r="R9" s="2"/>
      <c r="V9" s="140"/>
    </row>
    <row r="10" spans="1:31" ht="16.5" customHeight="1">
      <c r="B10" s="362" t="s">
        <v>228</v>
      </c>
      <c r="C10" s="332"/>
      <c r="D10" s="332"/>
      <c r="E10" s="335"/>
      <c r="H10" s="81" t="s">
        <v>120</v>
      </c>
      <c r="I10" s="80" t="s">
        <v>4</v>
      </c>
      <c r="J10" s="42" t="s">
        <v>5</v>
      </c>
      <c r="K10" s="43" t="s">
        <v>6</v>
      </c>
      <c r="L10" s="42" t="s">
        <v>4</v>
      </c>
      <c r="M10" s="42" t="s">
        <v>5</v>
      </c>
      <c r="N10" s="43" t="s">
        <v>6</v>
      </c>
      <c r="O10" s="42" t="s">
        <v>1</v>
      </c>
      <c r="P10" s="42" t="s">
        <v>2</v>
      </c>
      <c r="Q10" s="44" t="s">
        <v>3</v>
      </c>
      <c r="R10" s="1"/>
      <c r="V10" s="258"/>
      <c r="W10" s="258"/>
      <c r="X10" s="258"/>
      <c r="Y10" s="258"/>
      <c r="Z10" s="258"/>
      <c r="AA10" s="258"/>
      <c r="AB10" s="258"/>
      <c r="AC10" s="258"/>
      <c r="AE10" s="222"/>
    </row>
    <row r="11" spans="1:31" ht="16.5" customHeight="1" thickBot="1">
      <c r="B11" s="519" t="s">
        <v>268</v>
      </c>
      <c r="C11" s="520"/>
      <c r="D11" s="522" t="s">
        <v>229</v>
      </c>
      <c r="E11" s="523"/>
      <c r="H11" s="239"/>
      <c r="I11" s="110"/>
      <c r="J11" s="111"/>
      <c r="K11" s="111"/>
      <c r="L11" s="111"/>
      <c r="M11" s="111"/>
      <c r="N11" s="111"/>
      <c r="O11" s="111"/>
      <c r="P11" s="111"/>
      <c r="Q11" s="112"/>
      <c r="R11" s="64"/>
      <c r="V11" s="258"/>
      <c r="W11" s="258"/>
      <c r="X11" s="258"/>
      <c r="Y11" s="258"/>
      <c r="Z11" s="258"/>
      <c r="AA11" s="258"/>
      <c r="AB11" s="258"/>
      <c r="AC11" s="258"/>
    </row>
    <row r="12" spans="1:31" ht="12" customHeight="1">
      <c r="B12" s="521" t="s">
        <v>262</v>
      </c>
      <c r="C12" s="521"/>
      <c r="D12" s="521"/>
      <c r="F12" s="223" t="s">
        <v>261</v>
      </c>
      <c r="Q12" s="34" t="s">
        <v>28</v>
      </c>
      <c r="R12" s="34"/>
      <c r="S12" s="34"/>
      <c r="T12" s="34"/>
      <c r="U12" s="34"/>
      <c r="V12" s="258"/>
      <c r="W12" s="258"/>
      <c r="X12" s="258"/>
      <c r="Y12" s="258"/>
      <c r="Z12" s="258"/>
      <c r="AA12" s="258"/>
      <c r="AB12" s="258"/>
      <c r="AC12" s="258"/>
    </row>
    <row r="13" spans="1:31" ht="6.6" customHeight="1" thickBot="1">
      <c r="P13" s="33"/>
      <c r="Q13" s="33"/>
      <c r="R13" s="33"/>
      <c r="S13" s="33"/>
      <c r="T13" s="33"/>
      <c r="U13" s="33"/>
      <c r="V13" s="33"/>
      <c r="W13" s="33"/>
      <c r="X13" s="33"/>
      <c r="Y13" s="33"/>
    </row>
    <row r="14" spans="1:31" ht="16.5" customHeight="1">
      <c r="A14" s="11" t="s">
        <v>35</v>
      </c>
      <c r="D14" s="2">
        <f>H15+J15+L15+N15</f>
        <v>0</v>
      </c>
      <c r="E14" s="2" t="s">
        <v>36</v>
      </c>
      <c r="G14" s="127" t="s">
        <v>27</v>
      </c>
      <c r="H14" s="192" t="s">
        <v>120</v>
      </c>
      <c r="I14" s="193" t="str">
        <f>IF(R21="☑",H11,"")</f>
        <v/>
      </c>
      <c r="J14" s="188" t="s">
        <v>4</v>
      </c>
      <c r="K14" s="193">
        <f>IF(R20="☑",H11+I11+L11,I11+L11)</f>
        <v>0</v>
      </c>
      <c r="L14" s="188" t="s">
        <v>5</v>
      </c>
      <c r="M14" s="193">
        <f>SUM(J11+M11)</f>
        <v>0</v>
      </c>
      <c r="N14" s="188" t="s">
        <v>6</v>
      </c>
      <c r="O14" s="194">
        <f>SUM(K11+N11)</f>
        <v>0</v>
      </c>
      <c r="Q14" s="2"/>
      <c r="R14" s="2"/>
      <c r="S14" s="2"/>
      <c r="T14" s="2"/>
      <c r="U14" s="2"/>
      <c r="V14" s="2"/>
      <c r="W14" s="2"/>
      <c r="X14" s="2"/>
      <c r="Y14" s="2"/>
      <c r="Z14" s="2"/>
    </row>
    <row r="15" spans="1:31" ht="16.5" customHeight="1">
      <c r="H15" s="114">
        <v>0</v>
      </c>
      <c r="I15" s="29" t="s">
        <v>36</v>
      </c>
      <c r="J15" s="113"/>
      <c r="K15" s="180" t="s">
        <v>36</v>
      </c>
      <c r="L15" s="182"/>
      <c r="M15" s="180" t="s">
        <v>36</v>
      </c>
      <c r="N15" s="181"/>
      <c r="O15" s="25" t="s">
        <v>36</v>
      </c>
      <c r="P15" s="40" t="s">
        <v>142</v>
      </c>
      <c r="Q15" s="2"/>
      <c r="R15" s="2"/>
      <c r="S15" s="2"/>
      <c r="T15" s="2"/>
      <c r="U15" s="2"/>
      <c r="V15" s="2"/>
      <c r="W15" s="2"/>
      <c r="X15" s="2"/>
      <c r="Y15" s="2"/>
      <c r="Z15" s="2"/>
    </row>
    <row r="16" spans="1:31" ht="16.5" customHeight="1">
      <c r="H16" s="256" t="s">
        <v>38</v>
      </c>
      <c r="I16" s="40" t="s">
        <v>141</v>
      </c>
      <c r="J16" s="2"/>
      <c r="K16" s="2"/>
      <c r="L16" s="2"/>
      <c r="M16" s="2"/>
      <c r="N16" s="2"/>
      <c r="O16" s="59"/>
      <c r="P16" s="40" t="s">
        <v>191</v>
      </c>
      <c r="Q16" s="2"/>
      <c r="R16" s="2"/>
      <c r="S16" s="2"/>
      <c r="T16" s="2"/>
      <c r="U16" s="2"/>
      <c r="V16" s="2"/>
      <c r="W16" s="2"/>
      <c r="X16" s="2"/>
      <c r="Y16" s="2"/>
      <c r="Z16" s="2"/>
    </row>
    <row r="17" spans="1:45" ht="16.5" customHeight="1" thickBot="1">
      <c r="H17" s="199" t="s">
        <v>120</v>
      </c>
      <c r="I17" s="220" t="str">
        <f>IFERROR(IF(R21="□","",IF(AND(R21="☑",H11/H15&lt;=35),"適","否")),"否")</f>
        <v/>
      </c>
      <c r="J17" s="8" t="s">
        <v>4</v>
      </c>
      <c r="K17" s="220" t="str">
        <f>IFERROR(IF(AND(R20="☑",(H11+I11+L11)/J15&lt;=35),"適",IF(AND(R20="□",(I11+L11)/J15&lt;=35),"適","否")),"否")</f>
        <v>否</v>
      </c>
      <c r="L17" s="8" t="s">
        <v>5</v>
      </c>
      <c r="M17" s="220" t="str">
        <f>IFERROR(IF((J11+M11)/L15&lt;=35,"適","否"),"否")</f>
        <v>否</v>
      </c>
      <c r="N17" s="8" t="s">
        <v>6</v>
      </c>
      <c r="O17" s="221" t="str">
        <f>IFERROR(IF((K11+N11)/N15&lt;=35,"適","否"),"否")</f>
        <v>否</v>
      </c>
      <c r="P17" s="40" t="s">
        <v>192</v>
      </c>
      <c r="Q17" s="2"/>
      <c r="R17" s="2"/>
      <c r="S17" s="2"/>
      <c r="T17" s="2"/>
      <c r="U17" s="2"/>
      <c r="V17" s="2"/>
      <c r="W17" s="2"/>
      <c r="X17" s="2"/>
      <c r="Y17" s="2"/>
      <c r="Z17" s="2"/>
    </row>
    <row r="18" spans="1:45" ht="16.5" customHeight="1">
      <c r="G18" s="2"/>
      <c r="H18" s="179"/>
      <c r="I18" s="2"/>
      <c r="J18" s="179"/>
      <c r="K18" s="2"/>
      <c r="L18" s="179"/>
      <c r="M18" s="2"/>
      <c r="N18" s="179"/>
      <c r="O18" s="40"/>
      <c r="R18" s="218" t="s">
        <v>201</v>
      </c>
      <c r="S18" s="191"/>
      <c r="T18" s="15"/>
      <c r="U18" s="15"/>
      <c r="V18" s="15"/>
      <c r="W18" s="15"/>
      <c r="X18" s="15"/>
      <c r="Y18" s="15"/>
      <c r="Z18" s="16"/>
      <c r="AC18" s="2"/>
    </row>
    <row r="19" spans="1:45" ht="16.5" customHeight="1">
      <c r="A19" s="189"/>
      <c r="B19" s="190"/>
      <c r="C19" s="2"/>
      <c r="D19" s="2"/>
      <c r="E19" s="2"/>
      <c r="F19" s="2"/>
      <c r="G19" s="2"/>
      <c r="H19" s="179"/>
      <c r="I19" s="2"/>
      <c r="J19" s="179"/>
      <c r="K19" s="2"/>
      <c r="L19" s="179"/>
      <c r="M19" s="2"/>
      <c r="N19" s="179"/>
      <c r="O19" s="40"/>
      <c r="R19" s="207" t="s">
        <v>202</v>
      </c>
      <c r="S19" s="515" t="s">
        <v>265</v>
      </c>
      <c r="T19" s="196"/>
      <c r="U19" s="196"/>
      <c r="V19" s="196"/>
      <c r="W19" s="196"/>
      <c r="X19" s="196"/>
      <c r="Y19" s="196"/>
      <c r="Z19" s="197"/>
      <c r="AC19" s="2"/>
    </row>
    <row r="20" spans="1:45" ht="16.5" customHeight="1">
      <c r="A20" s="189"/>
      <c r="B20" s="190"/>
      <c r="C20" s="2"/>
      <c r="D20" s="2"/>
      <c r="E20" s="2"/>
      <c r="F20" s="2"/>
      <c r="G20" s="2"/>
      <c r="H20" s="179"/>
      <c r="I20" s="2"/>
      <c r="J20" s="179"/>
      <c r="K20" s="2"/>
      <c r="L20" s="179"/>
      <c r="M20" s="2"/>
      <c r="N20" s="179"/>
      <c r="O20" s="40"/>
      <c r="R20" s="207" t="s">
        <v>202</v>
      </c>
      <c r="S20" s="516" t="s">
        <v>266</v>
      </c>
      <c r="T20" s="196"/>
      <c r="U20" s="196"/>
      <c r="V20" s="196"/>
      <c r="W20" s="196"/>
      <c r="X20" s="196"/>
      <c r="Y20" s="196"/>
      <c r="Z20" s="197"/>
      <c r="AC20" s="2"/>
    </row>
    <row r="21" spans="1:45" ht="16.5" customHeight="1" thickBot="1">
      <c r="A21" s="11" t="s">
        <v>114</v>
      </c>
      <c r="D21" s="2"/>
      <c r="E21" s="2"/>
      <c r="F21" s="2"/>
      <c r="G21" s="2"/>
      <c r="H21" s="179"/>
      <c r="I21" s="2"/>
      <c r="J21" s="179"/>
      <c r="K21" s="2"/>
      <c r="L21" s="179"/>
      <c r="M21" s="2"/>
      <c r="N21" s="179"/>
      <c r="O21" s="40"/>
      <c r="R21" s="518" t="s">
        <v>202</v>
      </c>
      <c r="S21" s="517" t="s">
        <v>267</v>
      </c>
      <c r="T21" s="198"/>
      <c r="U21" s="198"/>
      <c r="V21" s="198"/>
      <c r="W21" s="198"/>
      <c r="X21" s="198"/>
      <c r="Y21" s="485"/>
      <c r="Z21" s="136"/>
      <c r="AC21" s="2"/>
    </row>
    <row r="22" spans="1:45" ht="16.5" customHeight="1" thickBot="1">
      <c r="B22" s="11" t="s">
        <v>16</v>
      </c>
      <c r="G22" s="1"/>
      <c r="H22" s="57"/>
      <c r="I22" s="2"/>
      <c r="J22" s="36"/>
      <c r="K22" s="2"/>
      <c r="L22" s="2"/>
      <c r="M22" s="2"/>
      <c r="N22" s="2"/>
      <c r="O22" s="2"/>
      <c r="P22" s="2"/>
    </row>
    <row r="23" spans="1:45" ht="16.5" customHeight="1">
      <c r="B23" s="217" t="s">
        <v>202</v>
      </c>
      <c r="C23" s="115" t="s">
        <v>17</v>
      </c>
      <c r="D23" s="116"/>
      <c r="E23" s="217" t="s">
        <v>202</v>
      </c>
      <c r="F23" s="115" t="s">
        <v>58</v>
      </c>
      <c r="G23" s="115"/>
      <c r="H23" s="115"/>
      <c r="I23" s="115"/>
      <c r="J23" s="116"/>
      <c r="K23" s="217" t="s">
        <v>202</v>
      </c>
      <c r="L23" s="115" t="s">
        <v>57</v>
      </c>
      <c r="M23" s="115"/>
      <c r="N23" s="115"/>
      <c r="O23" s="115"/>
      <c r="P23" s="116"/>
      <c r="AI23"/>
      <c r="AJ23"/>
      <c r="AK23"/>
      <c r="AL23"/>
      <c r="AM23"/>
      <c r="AN23"/>
      <c r="AO23" s="185"/>
      <c r="AP23" s="33"/>
      <c r="AQ23"/>
      <c r="AR23"/>
      <c r="AS23"/>
    </row>
    <row r="24" spans="1:45" ht="16.5" customHeight="1">
      <c r="B24" s="224"/>
      <c r="C24" s="128"/>
      <c r="D24" s="129"/>
      <c r="E24" s="224"/>
      <c r="F24" s="128" t="s">
        <v>56</v>
      </c>
      <c r="G24" s="137"/>
      <c r="H24" s="128" t="s">
        <v>18</v>
      </c>
      <c r="I24" s="128"/>
      <c r="J24" s="129"/>
      <c r="K24" s="224"/>
      <c r="L24" s="128" t="s">
        <v>59</v>
      </c>
      <c r="M24" s="137"/>
      <c r="N24" s="128" t="s">
        <v>18</v>
      </c>
      <c r="O24" s="128"/>
      <c r="P24" s="129"/>
      <c r="AH24" s="183"/>
      <c r="AI24" s="137"/>
      <c r="AJ24" s="184"/>
      <c r="AK24" s="184"/>
      <c r="AL24" s="184"/>
      <c r="AM24" s="184"/>
      <c r="AN24" s="184"/>
      <c r="AO24" s="184"/>
      <c r="AP24" s="186"/>
      <c r="AQ24" s="187"/>
      <c r="AR24" s="187"/>
      <c r="AS24" s="187"/>
    </row>
    <row r="25" spans="1:45" ht="16.5" customHeight="1" thickBot="1">
      <c r="B25" s="225"/>
      <c r="C25" s="226"/>
      <c r="D25" s="227"/>
      <c r="E25" s="225"/>
      <c r="F25" s="226" t="s">
        <v>60</v>
      </c>
      <c r="G25" s="226"/>
      <c r="H25" s="117" t="s">
        <v>79</v>
      </c>
      <c r="I25" s="117"/>
      <c r="J25" s="228"/>
      <c r="K25" s="225"/>
      <c r="L25" s="226" t="s">
        <v>61</v>
      </c>
      <c r="M25" s="226"/>
      <c r="N25" s="117" t="s">
        <v>79</v>
      </c>
      <c r="O25" s="117"/>
      <c r="P25" s="228"/>
      <c r="AH25" s="183"/>
      <c r="AI25" s="137"/>
      <c r="AJ25" s="184"/>
      <c r="AK25" s="184"/>
      <c r="AL25" s="184"/>
      <c r="AM25" s="184"/>
      <c r="AN25" s="184"/>
      <c r="AO25" s="184"/>
      <c r="AP25" s="186"/>
      <c r="AQ25" s="187"/>
      <c r="AR25" s="187"/>
      <c r="AS25" s="187"/>
    </row>
    <row r="26" spans="1:45" ht="6.6" customHeight="1" thickBot="1">
      <c r="AC26" s="245"/>
      <c r="AH26" s="183"/>
      <c r="AR26" s="187"/>
      <c r="AS26" s="187"/>
    </row>
    <row r="27" spans="1:45" ht="16.5" customHeight="1" thickBot="1">
      <c r="B27" s="11" t="s">
        <v>19</v>
      </c>
      <c r="D27" s="385"/>
      <c r="E27" s="386"/>
      <c r="F27" s="13" t="s">
        <v>9</v>
      </c>
      <c r="AC27" s="245"/>
    </row>
    <row r="28" spans="1:45" ht="6.6" customHeight="1">
      <c r="T28" s="432"/>
      <c r="U28" s="432"/>
      <c r="V28" s="432"/>
      <c r="W28" s="432"/>
      <c r="X28" s="432"/>
      <c r="Y28" s="432"/>
      <c r="Z28" s="432"/>
      <c r="AA28" s="432"/>
      <c r="AB28" s="432"/>
      <c r="AD28" s="2"/>
    </row>
    <row r="29" spans="1:45" ht="16.5" customHeight="1" thickBot="1">
      <c r="A29" s="11" t="s">
        <v>115</v>
      </c>
      <c r="G29" s="140"/>
      <c r="T29" s="432"/>
      <c r="U29" s="432"/>
      <c r="V29" s="432"/>
      <c r="W29" s="432"/>
      <c r="X29" s="432"/>
      <c r="Y29" s="432"/>
      <c r="Z29" s="432"/>
      <c r="AA29" s="432"/>
      <c r="AB29" s="432"/>
      <c r="AD29" s="132"/>
    </row>
    <row r="30" spans="1:45" ht="16.5" customHeight="1" thickBot="1">
      <c r="B30" s="312" t="s">
        <v>7</v>
      </c>
      <c r="C30" s="313"/>
      <c r="D30" s="312" t="s">
        <v>73</v>
      </c>
      <c r="E30" s="324"/>
      <c r="F30" s="313"/>
      <c r="G30" s="312" t="s">
        <v>71</v>
      </c>
      <c r="H30" s="324"/>
      <c r="I30" s="324"/>
      <c r="J30" s="324"/>
      <c r="K30" s="324"/>
      <c r="L30" s="324"/>
      <c r="M30" s="324"/>
      <c r="N30" s="324"/>
      <c r="O30" s="324"/>
      <c r="P30" s="297"/>
      <c r="Q30" s="135" t="s">
        <v>113</v>
      </c>
      <c r="R30" s="1"/>
      <c r="S30" s="1"/>
      <c r="T30" s="1"/>
      <c r="U30" s="201" t="s">
        <v>81</v>
      </c>
      <c r="V30" s="202"/>
      <c r="W30" s="202"/>
      <c r="X30" s="202"/>
      <c r="Y30" s="141"/>
      <c r="Z30" s="287"/>
      <c r="AA30" s="287"/>
      <c r="AB30" s="142"/>
      <c r="AD30" s="132"/>
    </row>
    <row r="31" spans="1:45" ht="16.5" customHeight="1" thickBot="1">
      <c r="B31" s="382" t="s">
        <v>63</v>
      </c>
      <c r="C31" s="306"/>
      <c r="D31" s="383"/>
      <c r="E31" s="384"/>
      <c r="F31" s="19" t="s">
        <v>9</v>
      </c>
      <c r="G31" s="4"/>
      <c r="H31" s="36" t="s">
        <v>65</v>
      </c>
      <c r="I31" s="2"/>
      <c r="J31" s="2"/>
      <c r="K31" s="2"/>
      <c r="L31" s="2"/>
      <c r="M31" s="2"/>
      <c r="N31" s="2"/>
      <c r="O31" s="2"/>
      <c r="P31" s="5"/>
      <c r="Q31" s="144"/>
      <c r="R31" s="2"/>
      <c r="U31" s="484" t="s">
        <v>202</v>
      </c>
      <c r="V31" s="469" t="s">
        <v>86</v>
      </c>
      <c r="W31" s="469"/>
      <c r="X31" s="469"/>
      <c r="Y31" s="469"/>
      <c r="Z31" s="469"/>
      <c r="AA31" s="469"/>
      <c r="AB31" s="470"/>
      <c r="AD31" s="132"/>
    </row>
    <row r="32" spans="1:45" ht="16.5" customHeight="1" thickBot="1">
      <c r="B32" s="382" t="s">
        <v>64</v>
      </c>
      <c r="C32" s="306"/>
      <c r="D32" s="383"/>
      <c r="E32" s="384"/>
      <c r="F32" s="19" t="s">
        <v>9</v>
      </c>
      <c r="G32" s="31" t="s">
        <v>68</v>
      </c>
      <c r="H32" s="377">
        <f>Q11*3.3</f>
        <v>0</v>
      </c>
      <c r="I32" s="378"/>
      <c r="J32" s="48" t="s">
        <v>49</v>
      </c>
      <c r="K32" s="308">
        <f>IF(D14&gt;=3,400+80*(D14-3),330+30*(D14-1))</f>
        <v>300</v>
      </c>
      <c r="L32" s="309"/>
      <c r="M32" s="2" t="s">
        <v>9</v>
      </c>
      <c r="N32" s="2"/>
      <c r="O32" s="2"/>
      <c r="P32" s="5"/>
      <c r="Q32" s="48"/>
      <c r="R32" s="2"/>
      <c r="S32" s="2"/>
      <c r="T32" s="2"/>
      <c r="U32" s="471"/>
      <c r="V32" s="469"/>
      <c r="W32" s="469"/>
      <c r="X32" s="469"/>
      <c r="Y32" s="469"/>
      <c r="Z32" s="469"/>
      <c r="AA32" s="469"/>
      <c r="AB32" s="470"/>
      <c r="AD32" s="132"/>
    </row>
    <row r="33" spans="1:30" ht="16.5" customHeight="1" thickBot="1">
      <c r="B33" s="363" t="s">
        <v>23</v>
      </c>
      <c r="C33" s="364"/>
      <c r="D33" s="345">
        <f>SUM(D31:E32)</f>
        <v>0</v>
      </c>
      <c r="E33" s="343"/>
      <c r="F33" s="10" t="s">
        <v>9</v>
      </c>
      <c r="G33" s="31"/>
      <c r="H33" s="2"/>
      <c r="I33" s="2"/>
      <c r="J33" s="2"/>
      <c r="K33" s="36" t="s">
        <v>66</v>
      </c>
      <c r="L33" s="2"/>
      <c r="M33" s="2"/>
      <c r="N33" s="2"/>
      <c r="O33" s="2"/>
      <c r="P33" s="5"/>
      <c r="Q33" s="48"/>
      <c r="R33" s="2"/>
      <c r="S33" s="2"/>
      <c r="T33" s="2"/>
      <c r="U33" s="474"/>
      <c r="V33" s="472"/>
      <c r="W33" s="472"/>
      <c r="X33" s="472"/>
      <c r="Y33" s="472"/>
      <c r="Z33" s="472"/>
      <c r="AA33" s="472"/>
      <c r="AB33" s="473"/>
    </row>
    <row r="34" spans="1:30" ht="16.5" customHeight="1" thickBot="1">
      <c r="B34" s="79" t="s">
        <v>78</v>
      </c>
      <c r="C34" s="15"/>
      <c r="D34" s="22"/>
      <c r="E34" s="22"/>
      <c r="F34" s="15"/>
      <c r="G34" s="35" t="s">
        <v>124</v>
      </c>
      <c r="H34" s="2"/>
      <c r="I34" s="2"/>
      <c r="J34" s="2"/>
      <c r="K34" s="296" t="s">
        <v>67</v>
      </c>
      <c r="L34" s="2"/>
      <c r="M34" s="2"/>
      <c r="N34" s="2"/>
      <c r="O34" s="2"/>
      <c r="P34" s="5"/>
      <c r="Q34" s="58" t="str">
        <f>IF(D33&gt;=E35,"適","否")</f>
        <v>否</v>
      </c>
      <c r="R34" s="310" t="s">
        <v>139</v>
      </c>
      <c r="S34" s="333"/>
      <c r="T34" s="333"/>
      <c r="U34" s="131"/>
      <c r="V34" s="131"/>
      <c r="W34" s="131"/>
      <c r="X34" s="131"/>
      <c r="Y34" s="131"/>
      <c r="Z34" s="131"/>
      <c r="AD34" s="2"/>
    </row>
    <row r="35" spans="1:30" ht="16.5" customHeight="1" thickBot="1">
      <c r="B35" s="86"/>
      <c r="C35" s="85"/>
      <c r="D35" s="85"/>
      <c r="E35" s="308">
        <f>IF(I35&gt;H37,I35,H37)</f>
        <v>300</v>
      </c>
      <c r="F35" s="309"/>
      <c r="G35" s="20"/>
      <c r="H35" s="20" t="s">
        <v>10</v>
      </c>
      <c r="I35" s="337">
        <f>H32+K32</f>
        <v>300</v>
      </c>
      <c r="J35" s="341"/>
      <c r="K35" s="2" t="s">
        <v>9</v>
      </c>
      <c r="L35" s="2"/>
      <c r="M35" s="2"/>
      <c r="N35" s="2"/>
      <c r="O35" s="2"/>
      <c r="P35" s="5"/>
      <c r="Q35" s="48"/>
      <c r="R35" s="2"/>
      <c r="S35" s="2"/>
      <c r="T35" s="2"/>
      <c r="U35" s="203" t="s">
        <v>80</v>
      </c>
      <c r="V35" s="204"/>
      <c r="W35" s="204"/>
      <c r="X35" s="204"/>
      <c r="Y35" s="15"/>
      <c r="Z35" s="15"/>
      <c r="AA35" s="15"/>
      <c r="AB35" s="16"/>
      <c r="AD35" s="132"/>
    </row>
    <row r="36" spans="1:30" ht="6.6" customHeight="1" thickBot="1">
      <c r="B36" s="86"/>
      <c r="C36" s="85"/>
      <c r="D36" s="85"/>
      <c r="E36" s="248"/>
      <c r="F36" s="248"/>
      <c r="G36" s="240"/>
      <c r="H36" s="240"/>
      <c r="I36" s="249"/>
      <c r="J36" s="250"/>
      <c r="K36" s="2"/>
      <c r="L36" s="2"/>
      <c r="M36" s="2"/>
      <c r="N36" s="2"/>
      <c r="O36" s="2"/>
      <c r="P36" s="5"/>
      <c r="Q36" s="48"/>
      <c r="R36" s="4"/>
      <c r="S36" s="2"/>
      <c r="T36" s="2"/>
      <c r="U36" s="477"/>
      <c r="V36" s="251"/>
      <c r="W36" s="251"/>
      <c r="X36" s="251"/>
      <c r="Y36" s="2"/>
      <c r="Z36" s="2"/>
      <c r="AA36" s="2"/>
      <c r="AB36" s="5"/>
      <c r="AD36" s="132"/>
    </row>
    <row r="37" spans="1:30" ht="16.5" customHeight="1" thickBot="1">
      <c r="B37" s="87"/>
      <c r="C37" s="88"/>
      <c r="D37" s="88"/>
      <c r="E37" s="89"/>
      <c r="F37" s="2"/>
      <c r="G37" s="20" t="s">
        <v>69</v>
      </c>
      <c r="H37" s="308">
        <f>(H11+I11+J11+K11+L11+M11+N11+Q11)*3.3</f>
        <v>0</v>
      </c>
      <c r="I37" s="309"/>
      <c r="J37" s="2" t="s">
        <v>9</v>
      </c>
      <c r="K37" s="36" t="s">
        <v>70</v>
      </c>
      <c r="L37" s="2"/>
      <c r="M37" s="2"/>
      <c r="N37" s="2"/>
      <c r="O37" s="2"/>
      <c r="P37" s="5"/>
      <c r="Q37" s="48"/>
      <c r="R37" s="4"/>
      <c r="S37" s="2"/>
      <c r="T37" s="2"/>
      <c r="U37" s="484" t="s">
        <v>202</v>
      </c>
      <c r="V37" s="469" t="s">
        <v>87</v>
      </c>
      <c r="W37" s="469"/>
      <c r="X37" s="469"/>
      <c r="Y37" s="469"/>
      <c r="Z37" s="469"/>
      <c r="AA37" s="469"/>
      <c r="AB37" s="470"/>
      <c r="AD37" s="132"/>
    </row>
    <row r="38" spans="1:30" ht="16.5" customHeight="1">
      <c r="B38" s="78" t="s">
        <v>76</v>
      </c>
      <c r="C38" s="84"/>
      <c r="D38" s="84"/>
      <c r="E38" s="95"/>
      <c r="F38" s="90"/>
      <c r="G38" s="91"/>
      <c r="H38" s="92"/>
      <c r="I38" s="89"/>
      <c r="J38" s="93"/>
      <c r="K38" s="89"/>
      <c r="L38" s="89"/>
      <c r="M38" s="89"/>
      <c r="N38" s="89"/>
      <c r="O38" s="89"/>
      <c r="P38" s="94"/>
      <c r="Q38" s="48"/>
      <c r="R38" s="4"/>
      <c r="S38" s="2"/>
      <c r="T38" s="2"/>
      <c r="U38" s="471"/>
      <c r="V38" s="469"/>
      <c r="W38" s="469"/>
      <c r="X38" s="469"/>
      <c r="Y38" s="469"/>
      <c r="Z38" s="469"/>
      <c r="AA38" s="469"/>
      <c r="AB38" s="470"/>
    </row>
    <row r="39" spans="1:30" ht="16.5" customHeight="1" thickBot="1">
      <c r="B39" s="206" t="s">
        <v>202</v>
      </c>
      <c r="C39" s="293" t="s">
        <v>206</v>
      </c>
      <c r="D39" s="294"/>
      <c r="E39" s="294"/>
      <c r="F39" s="294"/>
      <c r="G39" s="294"/>
      <c r="H39" s="294"/>
      <c r="I39" s="294"/>
      <c r="J39" s="294"/>
      <c r="K39" s="294"/>
      <c r="L39" s="294"/>
      <c r="M39" s="294"/>
      <c r="N39" s="294"/>
      <c r="O39" s="294"/>
      <c r="P39" s="294"/>
      <c r="Q39" s="325" t="s">
        <v>125</v>
      </c>
      <c r="R39" s="4"/>
      <c r="S39" s="2"/>
      <c r="T39" s="2"/>
      <c r="U39" s="474"/>
      <c r="V39" s="472"/>
      <c r="W39" s="472"/>
      <c r="X39" s="472"/>
      <c r="Y39" s="472"/>
      <c r="Z39" s="472"/>
      <c r="AA39" s="472"/>
      <c r="AB39" s="473"/>
      <c r="AC39" s="2"/>
      <c r="AD39" s="2"/>
    </row>
    <row r="40" spans="1:30" ht="16.5" customHeight="1">
      <c r="B40" s="206" t="s">
        <v>202</v>
      </c>
      <c r="C40" s="293" t="s">
        <v>207</v>
      </c>
      <c r="D40" s="294"/>
      <c r="E40" s="294"/>
      <c r="F40" s="294"/>
      <c r="G40" s="294"/>
      <c r="H40" s="294"/>
      <c r="I40" s="294"/>
      <c r="J40" s="294"/>
      <c r="K40" s="294"/>
      <c r="L40" s="294"/>
      <c r="M40" s="294"/>
      <c r="N40" s="294"/>
      <c r="O40" s="294"/>
      <c r="P40" s="295"/>
      <c r="Q40" s="326"/>
      <c r="R40" s="2"/>
      <c r="U40" s="11" t="s">
        <v>147</v>
      </c>
      <c r="AC40" s="200"/>
      <c r="AD40" s="260"/>
    </row>
    <row r="41" spans="1:30" ht="16.5" customHeight="1" thickBot="1">
      <c r="B41" s="206" t="s">
        <v>202</v>
      </c>
      <c r="C41" s="293" t="s">
        <v>208</v>
      </c>
      <c r="D41" s="294"/>
      <c r="E41" s="294"/>
      <c r="F41" s="294"/>
      <c r="G41" s="294"/>
      <c r="H41" s="294"/>
      <c r="I41" s="294"/>
      <c r="J41" s="294"/>
      <c r="K41" s="294"/>
      <c r="L41" s="294"/>
      <c r="M41" s="294"/>
      <c r="N41" s="294"/>
      <c r="O41" s="294"/>
      <c r="P41" s="295"/>
      <c r="Q41" s="326"/>
      <c r="R41" s="2"/>
      <c r="AC41" s="200"/>
      <c r="AD41" s="260"/>
    </row>
    <row r="42" spans="1:30" ht="16.5" customHeight="1">
      <c r="B42" s="206" t="s">
        <v>202</v>
      </c>
      <c r="C42" s="293" t="s">
        <v>209</v>
      </c>
      <c r="D42" s="294"/>
      <c r="E42" s="294"/>
      <c r="F42" s="294"/>
      <c r="G42" s="294"/>
      <c r="H42" s="294"/>
      <c r="I42" s="294"/>
      <c r="J42" s="294"/>
      <c r="K42" s="294"/>
      <c r="L42" s="294"/>
      <c r="M42" s="294"/>
      <c r="N42" s="294"/>
      <c r="O42" s="294"/>
      <c r="P42" s="295"/>
      <c r="Q42" s="326"/>
      <c r="R42" s="2"/>
      <c r="U42" s="205" t="s">
        <v>80</v>
      </c>
      <c r="V42" s="204"/>
      <c r="W42" s="204"/>
      <c r="X42" s="204"/>
      <c r="Y42" s="204"/>
      <c r="Z42" s="15"/>
      <c r="AA42" s="15"/>
      <c r="AB42" s="16"/>
      <c r="AC42" s="200"/>
      <c r="AD42" s="260"/>
    </row>
    <row r="43" spans="1:30" ht="16.5" customHeight="1">
      <c r="B43" s="206" t="s">
        <v>202</v>
      </c>
      <c r="C43" s="478" t="s">
        <v>210</v>
      </c>
      <c r="D43" s="478"/>
      <c r="E43" s="478"/>
      <c r="F43" s="478"/>
      <c r="G43" s="478"/>
      <c r="H43" s="478"/>
      <c r="I43" s="478"/>
      <c r="J43" s="478"/>
      <c r="K43" s="478"/>
      <c r="L43" s="478"/>
      <c r="M43" s="478"/>
      <c r="N43" s="478"/>
      <c r="O43" s="478"/>
      <c r="P43" s="479"/>
      <c r="Q43" s="326"/>
      <c r="R43" s="2"/>
      <c r="T43" s="285"/>
      <c r="U43" s="207" t="s">
        <v>202</v>
      </c>
      <c r="V43" s="482" t="s">
        <v>148</v>
      </c>
      <c r="W43" s="482"/>
      <c r="X43" s="482"/>
      <c r="Y43" s="482"/>
      <c r="Z43" s="482"/>
      <c r="AA43" s="482"/>
      <c r="AB43" s="483"/>
      <c r="AC43" s="200"/>
      <c r="AD43" s="260"/>
    </row>
    <row r="44" spans="1:30" ht="16.5" customHeight="1">
      <c r="B44" s="480"/>
      <c r="C44" s="478"/>
      <c r="D44" s="478"/>
      <c r="E44" s="478"/>
      <c r="F44" s="478"/>
      <c r="G44" s="478"/>
      <c r="H44" s="478"/>
      <c r="I44" s="478"/>
      <c r="J44" s="478"/>
      <c r="K44" s="478"/>
      <c r="L44" s="478"/>
      <c r="M44" s="478"/>
      <c r="N44" s="478"/>
      <c r="O44" s="478"/>
      <c r="P44" s="479"/>
      <c r="Q44" s="326"/>
      <c r="R44" s="2"/>
      <c r="T44" s="285"/>
      <c r="U44" s="261"/>
      <c r="V44" s="482"/>
      <c r="W44" s="482"/>
      <c r="X44" s="482"/>
      <c r="Y44" s="482"/>
      <c r="Z44" s="482"/>
      <c r="AA44" s="482"/>
      <c r="AB44" s="483"/>
      <c r="AC44" s="200"/>
      <c r="AD44" s="200"/>
    </row>
    <row r="45" spans="1:30" ht="6.6" customHeight="1">
      <c r="B45" s="206"/>
      <c r="C45" s="478"/>
      <c r="D45" s="478"/>
      <c r="E45" s="478"/>
      <c r="F45" s="478"/>
      <c r="G45" s="478"/>
      <c r="H45" s="478"/>
      <c r="I45" s="478"/>
      <c r="J45" s="478"/>
      <c r="K45" s="478"/>
      <c r="L45" s="478"/>
      <c r="M45" s="478"/>
      <c r="N45" s="478"/>
      <c r="O45" s="478"/>
      <c r="P45" s="479"/>
      <c r="Q45" s="326"/>
      <c r="R45" s="2"/>
      <c r="T45" s="285"/>
      <c r="U45" s="481"/>
      <c r="V45" s="482"/>
      <c r="W45" s="482"/>
      <c r="X45" s="482"/>
      <c r="Y45" s="482"/>
      <c r="Z45" s="482"/>
      <c r="AA45" s="482"/>
      <c r="AB45" s="483"/>
      <c r="AC45" s="200"/>
    </row>
    <row r="46" spans="1:30" ht="16.5" customHeight="1" thickBot="1">
      <c r="B46" s="347" t="s">
        <v>140</v>
      </c>
      <c r="C46" s="348"/>
      <c r="D46" s="348"/>
      <c r="E46" s="348"/>
      <c r="F46" s="348"/>
      <c r="G46" s="348"/>
      <c r="H46" s="348"/>
      <c r="I46" s="348"/>
      <c r="J46" s="348"/>
      <c r="K46" s="348"/>
      <c r="L46" s="348"/>
      <c r="M46" s="348"/>
      <c r="N46" s="348"/>
      <c r="O46" s="476"/>
      <c r="P46" s="475"/>
      <c r="Q46" s="327"/>
      <c r="R46" s="2"/>
      <c r="T46" s="285"/>
      <c r="U46" s="286"/>
      <c r="V46" s="431" t="s">
        <v>145</v>
      </c>
      <c r="W46" s="431"/>
      <c r="X46" s="431"/>
      <c r="Y46" s="369">
        <f>H32</f>
        <v>0</v>
      </c>
      <c r="Z46" s="370"/>
      <c r="AA46" s="145" t="s">
        <v>146</v>
      </c>
      <c r="AB46" s="146"/>
    </row>
    <row r="47" spans="1:30" ht="6.6" customHeight="1">
      <c r="B47" s="85"/>
      <c r="C47" s="96"/>
      <c r="D47" s="96"/>
      <c r="E47" s="96"/>
      <c r="F47" s="96"/>
      <c r="G47" s="96"/>
      <c r="H47" s="96"/>
      <c r="I47" s="96"/>
      <c r="J47" s="96"/>
      <c r="K47" s="96"/>
      <c r="L47" s="96"/>
      <c r="M47" s="96"/>
      <c r="N47" s="96"/>
      <c r="O47" s="96"/>
      <c r="P47" s="1"/>
      <c r="Q47" s="2"/>
      <c r="R47" s="138" t="s">
        <v>136</v>
      </c>
      <c r="S47" s="131"/>
      <c r="AB47" s="200"/>
      <c r="AC47" s="2"/>
    </row>
    <row r="48" spans="1:30" ht="16.5" customHeight="1" thickBot="1">
      <c r="A48" s="11" t="s">
        <v>116</v>
      </c>
      <c r="F48" s="365"/>
      <c r="G48" s="365"/>
      <c r="H48" s="365"/>
      <c r="I48" s="365"/>
      <c r="J48" s="365"/>
      <c r="K48" s="365"/>
      <c r="L48" s="365"/>
      <c r="M48" s="365"/>
      <c r="N48" s="365"/>
      <c r="O48" s="365"/>
      <c r="P48" s="365"/>
      <c r="Q48" s="2"/>
      <c r="R48" s="138"/>
      <c r="S48" s="138"/>
      <c r="W48" s="65"/>
      <c r="X48" s="65"/>
      <c r="Y48" s="65"/>
      <c r="Z48" s="65"/>
      <c r="AC48" s="132"/>
    </row>
    <row r="49" spans="1:32" ht="16.5" customHeight="1">
      <c r="B49" s="11" t="s">
        <v>62</v>
      </c>
      <c r="D49" s="427" t="s">
        <v>30</v>
      </c>
      <c r="E49" s="428"/>
      <c r="F49" s="379"/>
      <c r="G49" s="380"/>
      <c r="H49" s="380"/>
      <c r="I49" s="229" t="s">
        <v>31</v>
      </c>
      <c r="J49" s="229"/>
      <c r="K49" s="229"/>
      <c r="L49" s="229"/>
      <c r="M49" s="229"/>
      <c r="N49" s="229"/>
      <c r="O49" s="229"/>
      <c r="P49" s="230"/>
      <c r="Q49" s="418" t="s">
        <v>138</v>
      </c>
      <c r="R49" s="419"/>
      <c r="S49" s="419"/>
      <c r="T49" s="419"/>
      <c r="U49" s="420"/>
      <c r="V49" s="205" t="s">
        <v>80</v>
      </c>
      <c r="W49" s="15"/>
      <c r="X49" s="15"/>
      <c r="Y49" s="15"/>
      <c r="Z49" s="15"/>
      <c r="AA49" s="15"/>
      <c r="AB49" s="16"/>
      <c r="AC49" s="132"/>
    </row>
    <row r="50" spans="1:32" ht="16.5" customHeight="1">
      <c r="D50" s="429" t="s">
        <v>29</v>
      </c>
      <c r="E50" s="430"/>
      <c r="F50" s="209" t="s">
        <v>202</v>
      </c>
      <c r="G50" s="119" t="s">
        <v>211</v>
      </c>
      <c r="H50" s="210" t="s">
        <v>202</v>
      </c>
      <c r="I50" s="119" t="s">
        <v>212</v>
      </c>
      <c r="J50" s="119"/>
      <c r="K50" s="210" t="s">
        <v>202</v>
      </c>
      <c r="L50" s="119" t="s">
        <v>213</v>
      </c>
      <c r="M50" s="119"/>
      <c r="N50" s="120"/>
      <c r="O50" s="119"/>
      <c r="P50" s="121"/>
      <c r="Q50" s="418"/>
      <c r="R50" s="419"/>
      <c r="S50" s="419"/>
      <c r="T50" s="419"/>
      <c r="U50" s="420"/>
      <c r="V50" s="484" t="s">
        <v>202</v>
      </c>
      <c r="W50" s="469" t="s">
        <v>129</v>
      </c>
      <c r="X50" s="469"/>
      <c r="Y50" s="469"/>
      <c r="Z50" s="469"/>
      <c r="AA50" s="469"/>
      <c r="AB50" s="470"/>
      <c r="AC50" s="132"/>
    </row>
    <row r="51" spans="1:32" ht="16.5" customHeight="1" thickBot="1">
      <c r="D51" s="387" t="s">
        <v>260</v>
      </c>
      <c r="E51" s="388"/>
      <c r="F51" s="208" t="s">
        <v>202</v>
      </c>
      <c r="G51" s="137" t="s">
        <v>214</v>
      </c>
      <c r="H51" s="208" t="s">
        <v>202</v>
      </c>
      <c r="I51" s="137" t="s">
        <v>215</v>
      </c>
      <c r="J51" s="137"/>
      <c r="K51" s="208" t="s">
        <v>202</v>
      </c>
      <c r="L51" s="137" t="s">
        <v>216</v>
      </c>
      <c r="M51" s="137"/>
      <c r="N51" s="208" t="s">
        <v>202</v>
      </c>
      <c r="O51" s="137" t="s">
        <v>217</v>
      </c>
      <c r="P51" s="122"/>
      <c r="Q51" s="282"/>
      <c r="R51" s="283"/>
      <c r="S51" s="283"/>
      <c r="T51" s="283"/>
      <c r="U51" s="284"/>
      <c r="V51" s="524"/>
      <c r="W51" s="472"/>
      <c r="X51" s="472"/>
      <c r="Y51" s="472"/>
      <c r="Z51" s="472"/>
      <c r="AA51" s="472"/>
      <c r="AB51" s="473"/>
    </row>
    <row r="52" spans="1:32" ht="16.5" customHeight="1" thickBot="1">
      <c r="D52" s="389"/>
      <c r="E52" s="390"/>
      <c r="F52" s="366" t="s">
        <v>137</v>
      </c>
      <c r="G52" s="367"/>
      <c r="H52" s="367"/>
      <c r="I52" s="367"/>
      <c r="J52" s="367"/>
      <c r="K52" s="367"/>
      <c r="L52" s="367"/>
      <c r="M52" s="367"/>
      <c r="N52" s="367"/>
      <c r="O52" s="367"/>
      <c r="P52" s="368"/>
      <c r="Q52" s="2"/>
      <c r="R52" s="138"/>
      <c r="S52" s="138"/>
      <c r="V52" s="131"/>
      <c r="W52" s="131"/>
      <c r="X52" s="131"/>
      <c r="Y52" s="131"/>
      <c r="Z52" s="131"/>
      <c r="AA52" s="131"/>
    </row>
    <row r="53" spans="1:32" ht="6.6" customHeight="1">
      <c r="D53" s="133"/>
      <c r="E53" s="133"/>
      <c r="F53" s="128"/>
      <c r="G53" s="128"/>
      <c r="H53" s="128"/>
      <c r="I53" s="128"/>
      <c r="J53" s="128"/>
      <c r="K53" s="128"/>
      <c r="L53" s="139"/>
      <c r="M53" s="128"/>
      <c r="N53" s="139"/>
      <c r="O53" s="128"/>
      <c r="P53" s="128"/>
      <c r="Q53" s="2"/>
      <c r="R53" s="138"/>
      <c r="S53" s="138"/>
    </row>
    <row r="54" spans="1:32" ht="16.5" customHeight="1" thickBot="1">
      <c r="B54" s="11" t="s">
        <v>118</v>
      </c>
    </row>
    <row r="55" spans="1:32" ht="40.049999999999997" customHeight="1" thickBot="1">
      <c r="B55" s="312" t="s">
        <v>7</v>
      </c>
      <c r="C55" s="324"/>
      <c r="D55" s="313"/>
      <c r="E55" s="328" t="s">
        <v>117</v>
      </c>
      <c r="F55" s="324"/>
      <c r="G55" s="313"/>
      <c r="H55" s="312" t="s">
        <v>71</v>
      </c>
      <c r="I55" s="324"/>
      <c r="J55" s="324"/>
      <c r="K55" s="324"/>
      <c r="L55" s="324"/>
      <c r="M55" s="324"/>
      <c r="N55" s="324"/>
      <c r="O55" s="313"/>
      <c r="P55" s="312" t="s">
        <v>72</v>
      </c>
      <c r="Q55" s="313"/>
      <c r="R55" s="328" t="s">
        <v>119</v>
      </c>
      <c r="S55" s="313"/>
      <c r="AC55" s="262"/>
      <c r="AD55" s="262"/>
      <c r="AE55" s="262"/>
      <c r="AF55" s="245"/>
    </row>
    <row r="56" spans="1:32" ht="6.6" customHeight="1" thickBot="1">
      <c r="B56" s="14"/>
      <c r="C56" s="15"/>
      <c r="D56" s="16"/>
      <c r="E56" s="1"/>
      <c r="F56" s="1"/>
      <c r="G56" s="2"/>
      <c r="H56" s="4"/>
      <c r="I56" s="2"/>
      <c r="J56" s="2"/>
      <c r="K56" s="2"/>
      <c r="L56" s="2"/>
      <c r="M56" s="2"/>
      <c r="N56" s="15"/>
      <c r="O56" s="5"/>
      <c r="P56" s="14"/>
      <c r="Q56" s="246"/>
      <c r="R56" s="2"/>
      <c r="S56" s="5"/>
      <c r="AC56" s="262"/>
      <c r="AD56" s="262"/>
      <c r="AE56" s="262"/>
      <c r="AF56" s="245"/>
    </row>
    <row r="57" spans="1:32" ht="16.5" customHeight="1" thickBot="1">
      <c r="B57" s="396" t="s">
        <v>149</v>
      </c>
      <c r="C57" s="397"/>
      <c r="D57" s="398"/>
      <c r="E57" s="329">
        <f>'定型様式１(室名等面積表)'!W6</f>
        <v>0</v>
      </c>
      <c r="F57" s="329"/>
      <c r="G57" s="2" t="s">
        <v>9</v>
      </c>
      <c r="H57" s="3"/>
      <c r="J57" s="17">
        <v>3.3</v>
      </c>
      <c r="K57" s="1" t="s">
        <v>11</v>
      </c>
      <c r="L57" s="18">
        <f>SUM(O11:P11)</f>
        <v>0</v>
      </c>
      <c r="M57" s="2" t="s">
        <v>0</v>
      </c>
      <c r="N57" s="2"/>
      <c r="O57" s="5"/>
      <c r="P57" s="316" t="str">
        <f>IF(E59&gt;=K59,"適","否")</f>
        <v>適</v>
      </c>
      <c r="Q57" s="317"/>
      <c r="R57" s="489" t="s">
        <v>233</v>
      </c>
      <c r="S57" s="490"/>
      <c r="T57" s="525" t="s">
        <v>255</v>
      </c>
      <c r="U57" s="526"/>
      <c r="V57" s="526"/>
      <c r="W57" s="526"/>
      <c r="X57" s="526"/>
      <c r="Y57" s="526"/>
      <c r="Z57" s="526"/>
      <c r="AA57" s="526"/>
      <c r="AB57" s="526"/>
      <c r="AC57" s="262"/>
      <c r="AD57" s="262"/>
      <c r="AE57" s="262"/>
      <c r="AF57" s="245"/>
    </row>
    <row r="58" spans="1:32" ht="16.5" customHeight="1" thickBot="1">
      <c r="A58" s="5"/>
      <c r="B58" s="399" t="s">
        <v>150</v>
      </c>
      <c r="C58" s="400"/>
      <c r="D58" s="401"/>
      <c r="E58" s="323">
        <f>'定型様式１(室名等面積表)'!W7</f>
        <v>0</v>
      </c>
      <c r="F58" s="323"/>
      <c r="G58" s="19" t="s">
        <v>9</v>
      </c>
      <c r="H58" s="3"/>
      <c r="J58" s="2"/>
      <c r="K58" s="2"/>
      <c r="L58" s="53" t="s">
        <v>54</v>
      </c>
      <c r="M58" s="2"/>
      <c r="N58" s="2"/>
      <c r="O58" s="5"/>
      <c r="P58" s="4"/>
      <c r="Q58" s="5"/>
      <c r="S58" s="5"/>
      <c r="T58" s="525"/>
      <c r="U58" s="526"/>
      <c r="V58" s="526"/>
      <c r="W58" s="526"/>
      <c r="X58" s="526"/>
      <c r="Y58" s="526"/>
      <c r="Z58" s="526"/>
      <c r="AA58" s="526"/>
      <c r="AB58" s="526"/>
    </row>
    <row r="59" spans="1:32" ht="16.5" customHeight="1" thickBot="1">
      <c r="A59" s="5"/>
      <c r="B59" s="402" t="s">
        <v>23</v>
      </c>
      <c r="C59" s="403"/>
      <c r="D59" s="404"/>
      <c r="E59" s="330">
        <f>SUM(E57:F58)</f>
        <v>0</v>
      </c>
      <c r="F59" s="330"/>
      <c r="G59" s="2" t="s">
        <v>9</v>
      </c>
      <c r="H59" s="4"/>
      <c r="J59" s="20" t="s">
        <v>10</v>
      </c>
      <c r="K59" s="308">
        <f>J57*L57</f>
        <v>0</v>
      </c>
      <c r="L59" s="309"/>
      <c r="M59" s="2" t="s">
        <v>8</v>
      </c>
      <c r="N59" s="2"/>
      <c r="O59" s="5"/>
      <c r="P59" s="4"/>
      <c r="Q59" s="5"/>
      <c r="S59" s="5"/>
      <c r="T59" s="525"/>
      <c r="U59" s="526"/>
      <c r="V59" s="526"/>
      <c r="W59" s="526"/>
      <c r="X59" s="526"/>
      <c r="Y59" s="526"/>
      <c r="Z59" s="526"/>
      <c r="AA59" s="526"/>
      <c r="AB59" s="526"/>
    </row>
    <row r="60" spans="1:32" ht="6.6" customHeight="1" thickBot="1">
      <c r="B60" s="272"/>
      <c r="C60" s="273"/>
      <c r="D60" s="274"/>
      <c r="E60" s="21"/>
      <c r="F60" s="21"/>
      <c r="G60" s="9"/>
      <c r="H60" s="6"/>
      <c r="I60" s="7"/>
      <c r="J60" s="8"/>
      <c r="K60" s="8"/>
      <c r="L60" s="9"/>
      <c r="M60" s="9"/>
      <c r="N60" s="9"/>
      <c r="O60" s="10"/>
      <c r="P60" s="6"/>
      <c r="Q60" s="10"/>
      <c r="R60" s="9"/>
      <c r="S60" s="10"/>
      <c r="T60" s="2"/>
      <c r="U60" s="2"/>
      <c r="V60" s="2"/>
      <c r="W60" s="2"/>
      <c r="X60" s="2"/>
      <c r="Y60" s="2"/>
      <c r="Z60" s="2"/>
      <c r="AA60" s="2"/>
      <c r="AB60" s="2"/>
      <c r="AF60" s="2"/>
    </row>
    <row r="61" spans="1:32" ht="6.6" customHeight="1" thickBot="1">
      <c r="B61" s="275"/>
      <c r="C61" s="276"/>
      <c r="D61" s="277"/>
      <c r="E61" s="22"/>
      <c r="F61" s="22"/>
      <c r="G61" s="15"/>
      <c r="H61" s="4"/>
      <c r="I61" s="20"/>
      <c r="J61" s="1"/>
      <c r="K61" s="1"/>
      <c r="L61" s="2"/>
      <c r="M61" s="2"/>
      <c r="O61" s="5"/>
      <c r="P61" s="4"/>
      <c r="Q61" s="16"/>
      <c r="R61" s="15"/>
      <c r="S61" s="16"/>
      <c r="T61" s="2"/>
      <c r="U61" s="2"/>
      <c r="V61" s="2"/>
      <c r="W61" s="2"/>
      <c r="X61" s="2"/>
      <c r="Y61" s="2"/>
      <c r="Z61" s="2"/>
      <c r="AA61" s="2"/>
      <c r="AB61" s="2"/>
      <c r="AF61" s="132"/>
    </row>
    <row r="62" spans="1:32" ht="16.5" customHeight="1" thickBot="1">
      <c r="A62" s="195"/>
      <c r="B62" s="396" t="s">
        <v>39</v>
      </c>
      <c r="C62" s="397"/>
      <c r="D62" s="398"/>
      <c r="E62" s="329">
        <f>'定型様式１(室名等面積表)'!W8</f>
        <v>0</v>
      </c>
      <c r="F62" s="329"/>
      <c r="G62" s="25" t="s">
        <v>9</v>
      </c>
      <c r="H62" s="216" t="s">
        <v>227</v>
      </c>
      <c r="J62" s="17">
        <v>1.98</v>
      </c>
      <c r="K62" s="1" t="s">
        <v>11</v>
      </c>
      <c r="L62" s="18">
        <f>SUM(H11+I11+J11+K11+L11+M11+N11+Q11)</f>
        <v>0</v>
      </c>
      <c r="M62" s="2" t="s">
        <v>0</v>
      </c>
      <c r="O62" s="5"/>
      <c r="P62" s="316" t="str">
        <f>IF(E69&gt;=K64,"適","否")</f>
        <v>適</v>
      </c>
      <c r="Q62" s="317"/>
      <c r="R62" s="489" t="s">
        <v>233</v>
      </c>
      <c r="S62" s="490"/>
      <c r="T62" s="2"/>
      <c r="U62" s="2"/>
      <c r="V62" s="2"/>
      <c r="AF62" s="132"/>
    </row>
    <row r="63" spans="1:32" ht="16.5" customHeight="1" thickBot="1">
      <c r="B63" s="396" t="s">
        <v>128</v>
      </c>
      <c r="C63" s="397"/>
      <c r="D63" s="398"/>
      <c r="E63" s="323">
        <f>'定型様式１(室名等面積表)'!W9</f>
        <v>0</v>
      </c>
      <c r="F63" s="323"/>
      <c r="G63" s="19" t="s">
        <v>9</v>
      </c>
      <c r="H63" s="4"/>
      <c r="J63" s="17"/>
      <c r="K63" s="1"/>
      <c r="L63" s="53" t="s">
        <v>55</v>
      </c>
      <c r="M63" s="2"/>
      <c r="O63" s="5"/>
      <c r="P63" s="4"/>
      <c r="Q63" s="271"/>
      <c r="R63" s="128"/>
      <c r="S63" s="129"/>
      <c r="T63" s="310" t="s">
        <v>83</v>
      </c>
      <c r="U63" s="333"/>
      <c r="V63" s="66" t="s">
        <v>81</v>
      </c>
      <c r="W63" s="32"/>
      <c r="X63" s="32"/>
      <c r="Y63" s="32"/>
      <c r="Z63" s="32"/>
      <c r="AA63" s="16"/>
      <c r="AF63" s="132"/>
    </row>
    <row r="64" spans="1:32" ht="16.5" customHeight="1" thickBot="1">
      <c r="B64" s="396" t="s">
        <v>40</v>
      </c>
      <c r="C64" s="397"/>
      <c r="D64" s="398"/>
      <c r="E64" s="323">
        <f>'定型様式１(室名等面積表)'!W10</f>
        <v>0</v>
      </c>
      <c r="F64" s="323"/>
      <c r="G64" s="19" t="s">
        <v>9</v>
      </c>
      <c r="H64" s="216"/>
      <c r="J64" s="20" t="s">
        <v>10</v>
      </c>
      <c r="K64" s="308">
        <f>J62*L62</f>
        <v>0</v>
      </c>
      <c r="L64" s="309"/>
      <c r="M64" s="2" t="s">
        <v>8</v>
      </c>
      <c r="O64" s="5"/>
      <c r="P64" s="4"/>
      <c r="Q64" s="243"/>
      <c r="R64" s="2"/>
      <c r="S64" s="5"/>
      <c r="T64" s="2"/>
      <c r="U64" s="1"/>
      <c r="V64" s="207" t="s">
        <v>22</v>
      </c>
      <c r="W64" s="331" t="s">
        <v>84</v>
      </c>
      <c r="X64" s="331"/>
      <c r="Y64" s="331"/>
      <c r="Z64" s="331"/>
      <c r="AA64" s="417"/>
      <c r="AF64" s="132"/>
    </row>
    <row r="65" spans="2:32" ht="16.5" customHeight="1">
      <c r="B65" s="396" t="s">
        <v>41</v>
      </c>
      <c r="C65" s="397"/>
      <c r="D65" s="398"/>
      <c r="E65" s="323">
        <f>'定型様式１(室名等面積表)'!W11</f>
        <v>0</v>
      </c>
      <c r="F65" s="323"/>
      <c r="G65" s="19" t="s">
        <v>9</v>
      </c>
      <c r="H65" s="421" t="s">
        <v>121</v>
      </c>
      <c r="I65" s="422"/>
      <c r="J65" s="422"/>
      <c r="K65" s="422"/>
      <c r="L65" s="422"/>
      <c r="M65" s="422"/>
      <c r="N65" s="422"/>
      <c r="O65" s="423"/>
      <c r="P65" s="4"/>
      <c r="Q65" s="243"/>
      <c r="R65" s="2"/>
      <c r="S65" s="5"/>
      <c r="T65" s="2"/>
      <c r="U65" s="1"/>
      <c r="V65" s="118"/>
      <c r="W65" s="331"/>
      <c r="X65" s="331"/>
      <c r="Y65" s="331"/>
      <c r="Z65" s="331"/>
      <c r="AA65" s="417"/>
      <c r="AC65" s="132"/>
    </row>
    <row r="66" spans="2:32" ht="16.5" customHeight="1" thickBot="1">
      <c r="B66" s="396" t="s">
        <v>42</v>
      </c>
      <c r="C66" s="397"/>
      <c r="D66" s="398"/>
      <c r="E66" s="323">
        <f>'定型様式１(室名等面積表)'!W12</f>
        <v>0</v>
      </c>
      <c r="F66" s="323"/>
      <c r="G66" s="19" t="s">
        <v>9</v>
      </c>
      <c r="H66" s="421"/>
      <c r="I66" s="422"/>
      <c r="J66" s="422"/>
      <c r="K66" s="422"/>
      <c r="L66" s="422"/>
      <c r="M66" s="422"/>
      <c r="N66" s="422"/>
      <c r="O66" s="423"/>
      <c r="P66" s="244"/>
      <c r="Q66" s="243"/>
      <c r="R66" s="2"/>
      <c r="S66" s="5"/>
      <c r="T66" s="2"/>
      <c r="U66" s="1"/>
      <c r="V66" s="118"/>
      <c r="W66" s="331"/>
      <c r="X66" s="331"/>
      <c r="Y66" s="331"/>
      <c r="Z66" s="331"/>
      <c r="AA66" s="417"/>
    </row>
    <row r="67" spans="2:32" ht="16.5" customHeight="1">
      <c r="B67" s="396" t="s">
        <v>256</v>
      </c>
      <c r="C67" s="397"/>
      <c r="D67" s="398"/>
      <c r="E67" s="323">
        <f>SUM(E62:F66)</f>
        <v>0</v>
      </c>
      <c r="F67" s="323"/>
      <c r="G67" s="19" t="s">
        <v>9</v>
      </c>
      <c r="H67" s="424" t="s">
        <v>47</v>
      </c>
      <c r="I67" s="425"/>
      <c r="J67" s="425"/>
      <c r="K67" s="425"/>
      <c r="L67" s="425"/>
      <c r="M67" s="425"/>
      <c r="N67" s="425"/>
      <c r="O67" s="426"/>
      <c r="P67" s="244"/>
      <c r="Q67" s="243"/>
      <c r="R67" s="2"/>
      <c r="S67" s="5"/>
      <c r="T67" s="2"/>
      <c r="U67" s="1"/>
      <c r="V67" s="281"/>
      <c r="W67" s="281"/>
      <c r="X67" s="281"/>
      <c r="Y67" s="281"/>
      <c r="Z67" s="281"/>
      <c r="AA67" s="281"/>
    </row>
    <row r="68" spans="2:32" ht="16.5" customHeight="1">
      <c r="B68" s="396" t="s">
        <v>257</v>
      </c>
      <c r="C68" s="397"/>
      <c r="D68" s="398"/>
      <c r="E68" s="323">
        <f>'定型様式１(室名等面積表)'!W13</f>
        <v>0</v>
      </c>
      <c r="F68" s="323"/>
      <c r="G68" s="19" t="s">
        <v>9</v>
      </c>
      <c r="I68" s="61"/>
      <c r="J68" s="2"/>
      <c r="K68" s="2"/>
      <c r="L68" s="2"/>
      <c r="M68" s="2"/>
      <c r="N68" s="2"/>
      <c r="O68" s="247"/>
      <c r="P68" s="244"/>
      <c r="Q68" s="5"/>
      <c r="R68" s="2"/>
      <c r="S68" s="5"/>
      <c r="T68" s="2"/>
      <c r="U68" s="1"/>
    </row>
    <row r="69" spans="2:32" ht="16.5" customHeight="1">
      <c r="B69" s="405" t="s">
        <v>258</v>
      </c>
      <c r="C69" s="406"/>
      <c r="D69" s="407"/>
      <c r="E69" s="330">
        <f>SUM(E67:F68)</f>
        <v>0</v>
      </c>
      <c r="F69" s="330"/>
      <c r="G69" s="266" t="s">
        <v>9</v>
      </c>
      <c r="J69" s="61"/>
      <c r="K69" s="61"/>
      <c r="L69" s="61"/>
      <c r="M69" s="61"/>
      <c r="N69" s="61"/>
      <c r="O69" s="62"/>
      <c r="P69" s="60"/>
      <c r="Q69" s="5"/>
      <c r="R69" s="2"/>
      <c r="S69" s="5"/>
      <c r="T69" s="2"/>
      <c r="U69" s="2"/>
    </row>
    <row r="70" spans="2:32" ht="6.6" customHeight="1" thickBot="1">
      <c r="B70" s="278"/>
      <c r="C70" s="279"/>
      <c r="D70" s="280"/>
      <c r="E70" s="23"/>
      <c r="F70" s="23"/>
      <c r="G70" s="9"/>
      <c r="H70" s="4"/>
      <c r="I70" s="2"/>
      <c r="J70" s="2"/>
      <c r="K70" s="2"/>
      <c r="L70" s="2"/>
      <c r="M70" s="2"/>
      <c r="O70" s="5"/>
      <c r="P70" s="4"/>
      <c r="Q70" s="10"/>
      <c r="R70" s="9"/>
      <c r="S70" s="10"/>
      <c r="T70" s="2"/>
      <c r="U70" s="2"/>
    </row>
    <row r="71" spans="2:32" ht="16.5" customHeight="1">
      <c r="B71" s="353" t="s">
        <v>43</v>
      </c>
      <c r="C71" s="354"/>
      <c r="D71" s="355"/>
      <c r="E71" s="322">
        <f>'定型様式１(室名等面積表)'!W14</f>
        <v>0</v>
      </c>
      <c r="F71" s="322"/>
      <c r="G71" s="24" t="s">
        <v>9</v>
      </c>
      <c r="H71" s="51" t="s">
        <v>53</v>
      </c>
      <c r="I71" s="47"/>
      <c r="J71" s="47"/>
      <c r="K71" s="47"/>
      <c r="L71" s="47"/>
      <c r="M71" s="47"/>
      <c r="N71" s="45"/>
      <c r="O71" s="24"/>
      <c r="P71" s="392" t="str">
        <f>IF(E71&gt;0,"適","否")</f>
        <v>否</v>
      </c>
      <c r="Q71" s="393"/>
      <c r="R71" s="45"/>
      <c r="S71" s="24"/>
      <c r="T71" s="2"/>
      <c r="U71" s="2"/>
    </row>
    <row r="72" spans="2:32" ht="16.5" customHeight="1" thickBot="1">
      <c r="B72" s="356" t="s">
        <v>21</v>
      </c>
      <c r="C72" s="357"/>
      <c r="D72" s="358"/>
      <c r="E72" s="321">
        <f>'定型様式１(室名等面積表)'!W15</f>
        <v>0</v>
      </c>
      <c r="F72" s="321"/>
      <c r="G72" s="26" t="s">
        <v>9</v>
      </c>
      <c r="H72" s="267"/>
      <c r="I72" s="268"/>
      <c r="J72" s="268"/>
      <c r="K72" s="268"/>
      <c r="L72" s="268"/>
      <c r="M72" s="268"/>
      <c r="N72" s="2"/>
      <c r="O72" s="5"/>
      <c r="P72" s="394" t="s">
        <v>77</v>
      </c>
      <c r="Q72" s="395"/>
      <c r="R72" s="2"/>
      <c r="S72" s="5"/>
      <c r="T72" s="2"/>
      <c r="U72" s="2"/>
      <c r="V72" s="2"/>
      <c r="AF72" s="2"/>
    </row>
    <row r="73" spans="2:32" ht="16.5" customHeight="1" thickBot="1">
      <c r="B73" s="353" t="s">
        <v>44</v>
      </c>
      <c r="C73" s="354"/>
      <c r="D73" s="355"/>
      <c r="E73" s="351">
        <f>'定型様式１(室名等面積表)'!W16</f>
        <v>0</v>
      </c>
      <c r="F73" s="351"/>
      <c r="G73" s="13" t="s">
        <v>9</v>
      </c>
      <c r="H73" s="269" t="s">
        <v>48</v>
      </c>
      <c r="I73" s="265"/>
      <c r="J73" s="265"/>
      <c r="K73" s="265"/>
      <c r="L73" s="265"/>
      <c r="M73" s="265"/>
      <c r="N73" s="265"/>
      <c r="O73" s="13"/>
      <c r="P73" s="435" t="str">
        <f>IF(E73&gt;0,"適","否")</f>
        <v>否</v>
      </c>
      <c r="Q73" s="436"/>
      <c r="R73" s="491" t="s">
        <v>234</v>
      </c>
      <c r="S73" s="487"/>
      <c r="T73" s="2"/>
      <c r="U73" s="2"/>
      <c r="V73" s="2"/>
      <c r="AF73" s="132"/>
    </row>
    <row r="74" spans="2:32" ht="16.5" customHeight="1">
      <c r="B74" s="353" t="s">
        <v>12</v>
      </c>
      <c r="C74" s="354"/>
      <c r="D74" s="355"/>
      <c r="E74" s="322">
        <f>'定型様式１(室名等面積表)'!W17</f>
        <v>0</v>
      </c>
      <c r="F74" s="322"/>
      <c r="G74" s="24" t="s">
        <v>9</v>
      </c>
      <c r="H74" s="14"/>
      <c r="I74" s="15"/>
      <c r="J74" s="15"/>
      <c r="K74" s="15"/>
      <c r="L74" s="15"/>
      <c r="M74" s="15"/>
      <c r="N74" s="15"/>
      <c r="O74" s="16"/>
      <c r="P74" s="392" t="str">
        <f>IF(E74&gt;0,"適","否")</f>
        <v>否</v>
      </c>
      <c r="Q74" s="393"/>
      <c r="R74" s="15"/>
      <c r="S74" s="16"/>
      <c r="T74" s="2"/>
      <c r="U74" s="2"/>
      <c r="AF74" s="132"/>
    </row>
    <row r="75" spans="2:32" ht="16.5" customHeight="1" thickBot="1">
      <c r="B75" s="356" t="s">
        <v>13</v>
      </c>
      <c r="C75" s="357"/>
      <c r="D75" s="358"/>
      <c r="E75" s="352">
        <f>'定型様式１(室名等面積表)'!W18</f>
        <v>0</v>
      </c>
      <c r="F75" s="352"/>
      <c r="G75" s="26" t="s">
        <v>9</v>
      </c>
      <c r="H75" s="270"/>
      <c r="I75" s="264"/>
      <c r="J75" s="264"/>
      <c r="K75" s="264"/>
      <c r="L75" s="264"/>
      <c r="M75" s="264"/>
      <c r="N75" s="264"/>
      <c r="O75" s="26"/>
      <c r="P75" s="394" t="s">
        <v>77</v>
      </c>
      <c r="Q75" s="395"/>
      <c r="R75" s="264"/>
      <c r="S75" s="26"/>
      <c r="AF75" s="132"/>
    </row>
    <row r="76" spans="2:32" ht="16.5" customHeight="1">
      <c r="B76" s="353" t="s">
        <v>45</v>
      </c>
      <c r="C76" s="354"/>
      <c r="D76" s="355"/>
      <c r="E76" s="349">
        <f>'定型様式１(室名等面積表)'!W19</f>
        <v>0</v>
      </c>
      <c r="F76" s="349"/>
      <c r="G76" s="24" t="s">
        <v>9</v>
      </c>
      <c r="H76" s="4"/>
      <c r="I76" s="2"/>
      <c r="J76" s="2"/>
      <c r="K76" s="2"/>
      <c r="L76" s="2"/>
      <c r="M76" s="2"/>
      <c r="O76" s="5"/>
      <c r="P76" s="314" t="str">
        <f>IF((E76+E77)&gt;0,"適","否")</f>
        <v>否</v>
      </c>
      <c r="Q76" s="315"/>
      <c r="R76" s="2"/>
      <c r="S76" s="5"/>
      <c r="AF76" s="132"/>
    </row>
    <row r="77" spans="2:32" ht="16.5" customHeight="1" thickBot="1">
      <c r="B77" s="356" t="s">
        <v>46</v>
      </c>
      <c r="C77" s="357"/>
      <c r="D77" s="358"/>
      <c r="E77" s="321">
        <f>'定型様式１(室名等面積表)'!W20</f>
        <v>0</v>
      </c>
      <c r="F77" s="321"/>
      <c r="G77" s="26" t="s">
        <v>9</v>
      </c>
      <c r="H77" s="4"/>
      <c r="I77" s="2"/>
      <c r="J77" s="2"/>
      <c r="K77" s="2"/>
      <c r="L77" s="2"/>
      <c r="M77" s="2"/>
      <c r="O77" s="5"/>
      <c r="P77" s="318"/>
      <c r="Q77" s="319"/>
      <c r="R77" s="29"/>
      <c r="S77" s="25"/>
      <c r="T77" s="2"/>
      <c r="U77" s="2"/>
    </row>
    <row r="78" spans="2:32" ht="16.5" customHeight="1">
      <c r="B78" s="353" t="s">
        <v>20</v>
      </c>
      <c r="C78" s="354"/>
      <c r="D78" s="355"/>
      <c r="E78" s="349">
        <f>'定型様式１(室名等面積表)'!W21</f>
        <v>0</v>
      </c>
      <c r="F78" s="349"/>
      <c r="G78" s="24" t="s">
        <v>9</v>
      </c>
      <c r="H78" s="130" t="s">
        <v>133</v>
      </c>
      <c r="I78" s="15"/>
      <c r="J78" s="15"/>
      <c r="K78" s="15"/>
      <c r="L78" s="15"/>
      <c r="M78" s="15"/>
      <c r="N78" s="15"/>
      <c r="O78" s="16"/>
      <c r="P78" s="14"/>
      <c r="Q78" s="16"/>
      <c r="R78" s="15"/>
      <c r="S78" s="16"/>
      <c r="AC78" s="147"/>
      <c r="AD78" s="147"/>
      <c r="AE78" s="147"/>
      <c r="AF78" s="147"/>
    </row>
    <row r="79" spans="2:32" ht="16.5" customHeight="1">
      <c r="B79" s="359" t="s">
        <v>14</v>
      </c>
      <c r="C79" s="360"/>
      <c r="D79" s="361"/>
      <c r="E79" s="350">
        <f>'定型様式１(室名等面積表)'!W22</f>
        <v>0</v>
      </c>
      <c r="F79" s="350"/>
      <c r="G79" s="19" t="s">
        <v>9</v>
      </c>
      <c r="H79" s="4"/>
      <c r="I79" s="2"/>
      <c r="J79" s="2"/>
      <c r="K79" s="2"/>
      <c r="L79" s="2"/>
      <c r="M79" s="2"/>
      <c r="N79" s="2"/>
      <c r="O79" s="5"/>
      <c r="P79" s="310" t="s">
        <v>77</v>
      </c>
      <c r="Q79" s="311"/>
      <c r="R79" s="2"/>
      <c r="S79" s="5"/>
      <c r="AC79" s="253"/>
      <c r="AD79" s="253"/>
      <c r="AE79" s="253"/>
      <c r="AF79" s="253"/>
    </row>
    <row r="80" spans="2:32" ht="16.5" customHeight="1" thickBot="1">
      <c r="B80" s="356" t="s">
        <v>34</v>
      </c>
      <c r="C80" s="357"/>
      <c r="D80" s="358"/>
      <c r="E80" s="321">
        <f>'定型様式１(室名等面積表)'!W23</f>
        <v>0</v>
      </c>
      <c r="F80" s="321"/>
      <c r="G80" s="26" t="s">
        <v>9</v>
      </c>
      <c r="H80" s="6"/>
      <c r="I80" s="9"/>
      <c r="J80" s="9"/>
      <c r="K80" s="9"/>
      <c r="L80" s="9"/>
      <c r="M80" s="9"/>
      <c r="N80" s="9"/>
      <c r="O80" s="10"/>
      <c r="P80" s="6"/>
      <c r="Q80" s="10"/>
      <c r="R80" s="9"/>
      <c r="S80" s="10"/>
      <c r="T80" s="2"/>
      <c r="U80" s="2"/>
      <c r="AC80" s="147"/>
      <c r="AD80" s="147"/>
      <c r="AE80" s="147"/>
      <c r="AF80" s="147"/>
    </row>
    <row r="81" spans="2:32" ht="16.5" customHeight="1" thickBot="1">
      <c r="B81" s="353" t="s">
        <v>15</v>
      </c>
      <c r="C81" s="354"/>
      <c r="D81" s="355"/>
      <c r="E81" s="344">
        <f>'定型様式１(室名等面積表)'!W24</f>
        <v>0</v>
      </c>
      <c r="F81" s="344"/>
      <c r="G81" s="9" t="s">
        <v>9</v>
      </c>
      <c r="H81" s="6"/>
      <c r="I81" s="9"/>
      <c r="J81" s="9"/>
      <c r="K81" s="9"/>
      <c r="L81" s="9"/>
      <c r="M81" s="9"/>
      <c r="N81" s="9"/>
      <c r="O81" s="10"/>
      <c r="P81" s="312" t="s">
        <v>77</v>
      </c>
      <c r="Q81" s="313"/>
      <c r="R81" s="238"/>
      <c r="S81" s="13"/>
      <c r="T81" s="2"/>
      <c r="U81" s="2"/>
      <c r="AC81" s="147"/>
      <c r="AD81" s="148"/>
      <c r="AE81" s="161"/>
      <c r="AF81" s="161"/>
    </row>
    <row r="82" spans="2:32" ht="16.5" customHeight="1" thickBot="1">
      <c r="B82" s="408" t="s">
        <v>259</v>
      </c>
      <c r="C82" s="409"/>
      <c r="D82" s="410"/>
      <c r="E82" s="342">
        <f>E59+E69+SUM(E71:F81)</f>
        <v>0</v>
      </c>
      <c r="F82" s="342"/>
      <c r="G82" s="338" t="s">
        <v>9</v>
      </c>
      <c r="H82" s="14"/>
      <c r="I82" s="49" t="s">
        <v>50</v>
      </c>
      <c r="J82" s="15"/>
      <c r="K82" s="15"/>
      <c r="L82" s="15"/>
      <c r="M82" s="15"/>
      <c r="N82" s="15"/>
      <c r="O82" s="16"/>
      <c r="P82" s="314" t="str">
        <f>IF(E82&gt;=J86,"適","否")</f>
        <v>否</v>
      </c>
      <c r="Q82" s="315"/>
      <c r="R82" s="332"/>
      <c r="S82" s="335"/>
      <c r="T82" s="433" t="s">
        <v>241</v>
      </c>
      <c r="U82" s="434"/>
      <c r="V82" s="66" t="s">
        <v>80</v>
      </c>
      <c r="W82" s="298"/>
      <c r="X82" s="298"/>
      <c r="Y82" s="298"/>
      <c r="Z82" s="298"/>
      <c r="AA82" s="15"/>
      <c r="AB82" s="16"/>
      <c r="AC82" s="162"/>
      <c r="AD82" s="162"/>
      <c r="AE82" s="162"/>
      <c r="AF82" s="162"/>
    </row>
    <row r="83" spans="2:32" ht="16.5" customHeight="1" thickBot="1">
      <c r="B83" s="411"/>
      <c r="C83" s="412"/>
      <c r="D83" s="413"/>
      <c r="E83" s="330"/>
      <c r="F83" s="330"/>
      <c r="G83" s="339"/>
      <c r="H83" s="48"/>
      <c r="I83" s="337">
        <f>(O11+P11)*3.3+Q11*1.98</f>
        <v>0</v>
      </c>
      <c r="J83" s="341"/>
      <c r="K83" s="2" t="s">
        <v>49</v>
      </c>
      <c r="L83" s="135">
        <f>IF(D14&gt;=2,320+100*(D14-2),180)</f>
        <v>180</v>
      </c>
      <c r="M83" s="2" t="s">
        <v>9</v>
      </c>
      <c r="N83" s="2"/>
      <c r="O83" s="5"/>
      <c r="P83" s="316"/>
      <c r="Q83" s="317"/>
      <c r="R83" s="333"/>
      <c r="S83" s="311"/>
      <c r="T83" s="2"/>
      <c r="U83" s="1"/>
      <c r="V83" s="484" t="s">
        <v>202</v>
      </c>
      <c r="W83" s="469" t="s">
        <v>85</v>
      </c>
      <c r="X83" s="469"/>
      <c r="Y83" s="469"/>
      <c r="Z83" s="469"/>
      <c r="AA83" s="469"/>
      <c r="AB83" s="470"/>
      <c r="AC83" s="147"/>
      <c r="AD83" s="148"/>
      <c r="AE83" s="161"/>
      <c r="AF83" s="161"/>
    </row>
    <row r="84" spans="2:32" ht="16.5" customHeight="1">
      <c r="B84" s="411"/>
      <c r="C84" s="412"/>
      <c r="D84" s="413"/>
      <c r="E84" s="330"/>
      <c r="F84" s="330"/>
      <c r="G84" s="339"/>
      <c r="H84" s="4"/>
      <c r="I84" s="2"/>
      <c r="J84" s="2"/>
      <c r="K84" s="2"/>
      <c r="L84" s="36" t="s">
        <v>51</v>
      </c>
      <c r="M84" s="2"/>
      <c r="N84" s="2"/>
      <c r="O84" s="5"/>
      <c r="P84" s="316"/>
      <c r="Q84" s="317"/>
      <c r="R84" s="333"/>
      <c r="S84" s="311"/>
      <c r="T84" s="1"/>
      <c r="U84" s="1"/>
      <c r="V84" s="471"/>
      <c r="W84" s="469"/>
      <c r="X84" s="469"/>
      <c r="Y84" s="469"/>
      <c r="Z84" s="469"/>
      <c r="AA84" s="469"/>
      <c r="AB84" s="470"/>
      <c r="AC84" s="149"/>
      <c r="AD84" s="149"/>
      <c r="AE84" s="149"/>
      <c r="AF84" s="149"/>
    </row>
    <row r="85" spans="2:32" ht="16.5" customHeight="1" thickBot="1">
      <c r="B85" s="411"/>
      <c r="C85" s="412"/>
      <c r="D85" s="413"/>
      <c r="E85" s="330"/>
      <c r="F85" s="330"/>
      <c r="G85" s="339"/>
      <c r="H85" s="50"/>
      <c r="I85" s="2"/>
      <c r="J85" s="2"/>
      <c r="K85" s="36" t="s">
        <v>52</v>
      </c>
      <c r="L85" s="2"/>
      <c r="M85" s="2"/>
      <c r="N85" s="2"/>
      <c r="O85" s="5"/>
      <c r="P85" s="316"/>
      <c r="Q85" s="317"/>
      <c r="R85" s="333"/>
      <c r="S85" s="311"/>
      <c r="V85" s="474"/>
      <c r="W85" s="472"/>
      <c r="X85" s="472"/>
      <c r="Y85" s="472"/>
      <c r="Z85" s="472"/>
      <c r="AA85" s="472"/>
      <c r="AB85" s="473"/>
      <c r="AC85" s="147"/>
      <c r="AD85" s="147"/>
      <c r="AE85" s="147"/>
      <c r="AF85" s="147"/>
    </row>
    <row r="86" spans="2:32" ht="16.5" customHeight="1" thickBot="1">
      <c r="B86" s="411"/>
      <c r="C86" s="412"/>
      <c r="D86" s="413"/>
      <c r="E86" s="330"/>
      <c r="F86" s="330"/>
      <c r="G86" s="339"/>
      <c r="H86" s="4"/>
      <c r="I86" s="20" t="s">
        <v>10</v>
      </c>
      <c r="J86" s="337">
        <f>I83+L83</f>
        <v>180</v>
      </c>
      <c r="K86" s="313"/>
      <c r="L86" s="2" t="s">
        <v>9</v>
      </c>
      <c r="M86" s="2"/>
      <c r="N86" s="2"/>
      <c r="O86" s="5"/>
      <c r="P86" s="316"/>
      <c r="Q86" s="317"/>
      <c r="R86" s="333"/>
      <c r="S86" s="311"/>
      <c r="AB86" s="149"/>
      <c r="AC86" s="161"/>
    </row>
    <row r="87" spans="2:32" ht="6.6" customHeight="1" thickBot="1">
      <c r="B87" s="414"/>
      <c r="C87" s="415"/>
      <c r="D87" s="416"/>
      <c r="E87" s="343"/>
      <c r="F87" s="343"/>
      <c r="G87" s="340"/>
      <c r="H87" s="6"/>
      <c r="I87" s="9"/>
      <c r="J87" s="9"/>
      <c r="K87" s="9"/>
      <c r="L87" s="9"/>
      <c r="M87" s="9"/>
      <c r="N87" s="9"/>
      <c r="O87" s="10"/>
      <c r="P87" s="318"/>
      <c r="Q87" s="319"/>
      <c r="R87" s="334"/>
      <c r="S87" s="336"/>
      <c r="AB87" s="147"/>
      <c r="AC87" s="147"/>
    </row>
    <row r="88" spans="2:32" ht="6.6" customHeight="1">
      <c r="B88" s="2"/>
      <c r="C88" s="2"/>
      <c r="D88" s="30"/>
      <c r="E88" s="30"/>
      <c r="F88" s="2"/>
      <c r="G88" s="2"/>
      <c r="H88" s="2"/>
      <c r="I88" s="2"/>
      <c r="J88" s="2"/>
      <c r="K88" s="2"/>
      <c r="L88" s="2"/>
      <c r="M88" s="2"/>
      <c r="N88" s="2"/>
      <c r="O88" s="2"/>
      <c r="P88" s="2"/>
      <c r="Y88" s="147"/>
      <c r="Z88" s="147"/>
      <c r="AA88" s="148"/>
      <c r="AB88" s="161"/>
      <c r="AC88" s="147"/>
    </row>
    <row r="89" spans="2:32" ht="16.5" customHeight="1" thickBot="1">
      <c r="B89" s="2" t="s">
        <v>143</v>
      </c>
      <c r="C89" s="2"/>
      <c r="D89" s="30"/>
      <c r="E89" s="30"/>
      <c r="F89" s="2"/>
      <c r="J89" s="2"/>
      <c r="K89" s="2" t="s">
        <v>122</v>
      </c>
      <c r="L89" s="2"/>
      <c r="M89" s="2"/>
      <c r="N89" s="2"/>
      <c r="O89" s="2"/>
      <c r="P89" s="2"/>
      <c r="Q89" s="2"/>
      <c r="R89" s="2"/>
      <c r="S89" s="160"/>
      <c r="T89" s="147"/>
      <c r="U89" s="147"/>
      <c r="V89" s="147"/>
      <c r="W89" s="147"/>
      <c r="X89" s="147"/>
      <c r="Y89" s="147"/>
      <c r="Z89" s="147"/>
      <c r="AA89" s="147"/>
      <c r="AB89" s="147"/>
      <c r="AC89" s="161"/>
    </row>
    <row r="90" spans="2:32" ht="16.5" customHeight="1">
      <c r="B90" s="208" t="s">
        <v>202</v>
      </c>
      <c r="C90" s="184" t="s">
        <v>225</v>
      </c>
      <c r="D90" s="137"/>
      <c r="E90" s="123"/>
      <c r="F90" s="123"/>
      <c r="G90" s="137"/>
      <c r="H90" s="184"/>
      <c r="I90" s="184"/>
      <c r="K90" s="37" t="s">
        <v>120</v>
      </c>
      <c r="L90" s="38"/>
      <c r="M90" s="45" t="s">
        <v>4</v>
      </c>
      <c r="N90" s="38"/>
      <c r="O90" s="45" t="s">
        <v>5</v>
      </c>
      <c r="P90" s="38"/>
      <c r="Q90" s="45" t="s">
        <v>6</v>
      </c>
      <c r="R90" s="24"/>
      <c r="Y90" s="147"/>
      <c r="Z90" s="147"/>
      <c r="AA90" s="147"/>
      <c r="AB90" s="147"/>
      <c r="AC90" s="241"/>
    </row>
    <row r="91" spans="2:32" ht="16.5" customHeight="1">
      <c r="B91" s="143" t="s">
        <v>123</v>
      </c>
      <c r="C91" s="208" t="s">
        <v>202</v>
      </c>
      <c r="D91" s="214" t="s">
        <v>226</v>
      </c>
      <c r="E91" s="213"/>
      <c r="F91" s="213"/>
      <c r="G91" s="213"/>
      <c r="H91" s="137"/>
      <c r="I91" s="137"/>
      <c r="K91" s="77">
        <f>'定型様式１(室名等面積表)'!V9</f>
        <v>0</v>
      </c>
      <c r="L91" s="27" t="s">
        <v>74</v>
      </c>
      <c r="M91" s="28">
        <f>'定型様式１(室名等面積表)'!V10</f>
        <v>0</v>
      </c>
      <c r="N91" s="27" t="s">
        <v>74</v>
      </c>
      <c r="O91" s="28">
        <f>'定型様式１(室名等面積表)'!V11</f>
        <v>0</v>
      </c>
      <c r="P91" s="27" t="s">
        <v>74</v>
      </c>
      <c r="Q91" s="97">
        <f>'定型様式１(室名等面積表)'!V12</f>
        <v>0</v>
      </c>
      <c r="R91" s="19" t="s">
        <v>74</v>
      </c>
      <c r="Y91" s="147"/>
      <c r="Z91" s="147"/>
      <c r="AA91" s="148"/>
      <c r="AB91" s="161"/>
      <c r="AC91" s="149"/>
    </row>
    <row r="92" spans="2:32" ht="16.5" customHeight="1">
      <c r="B92" s="137"/>
      <c r="C92" s="331" t="s">
        <v>144</v>
      </c>
      <c r="D92" s="331"/>
      <c r="E92" s="331"/>
      <c r="F92" s="331"/>
      <c r="G92" s="331"/>
      <c r="H92" s="184"/>
      <c r="I92" s="184"/>
      <c r="K92" s="39" t="s">
        <v>38</v>
      </c>
      <c r="L92" s="40" t="s">
        <v>75</v>
      </c>
      <c r="M92" s="83"/>
      <c r="N92" s="2"/>
      <c r="O92" s="83"/>
      <c r="P92" s="2"/>
      <c r="Q92" s="83"/>
      <c r="R92" s="5"/>
      <c r="Y92" s="241"/>
      <c r="Z92" s="241"/>
      <c r="AA92" s="241"/>
      <c r="AB92" s="241"/>
      <c r="AC92" s="254"/>
    </row>
    <row r="93" spans="2:32" ht="16.5" customHeight="1" thickBot="1">
      <c r="B93" s="183"/>
      <c r="C93" s="215" t="s">
        <v>182</v>
      </c>
      <c r="D93" s="184"/>
      <c r="E93" s="184"/>
      <c r="F93" s="184"/>
      <c r="G93" s="184"/>
      <c r="H93" s="184"/>
      <c r="I93" s="184"/>
      <c r="K93" s="6" t="s">
        <v>120</v>
      </c>
      <c r="L93" s="41" t="str">
        <f>IF(K91&gt;=H15,"適","否")</f>
        <v>適</v>
      </c>
      <c r="M93" s="9" t="s">
        <v>4</v>
      </c>
      <c r="N93" s="41" t="str">
        <f>IF(M91&gt;=J15,"適","否")</f>
        <v>適</v>
      </c>
      <c r="O93" s="9" t="s">
        <v>5</v>
      </c>
      <c r="P93" s="41" t="str">
        <f>IF(O91&gt;=L15,"適","否")</f>
        <v>適</v>
      </c>
      <c r="Q93" s="9" t="s">
        <v>6</v>
      </c>
      <c r="R93" s="82" t="str">
        <f>IF(Q91&gt;=N15,"適","否")</f>
        <v>適</v>
      </c>
      <c r="Y93" s="149"/>
      <c r="Z93" s="149"/>
      <c r="AA93" s="149"/>
      <c r="AB93" s="149"/>
      <c r="AC93" s="242"/>
    </row>
    <row r="94" spans="2:32" ht="16.5" customHeight="1" thickBot="1">
      <c r="B94" s="2"/>
      <c r="C94" s="2"/>
      <c r="D94" s="30"/>
      <c r="E94" s="30"/>
      <c r="F94" s="2"/>
      <c r="G94" s="2"/>
      <c r="H94" s="2"/>
      <c r="I94" s="2"/>
      <c r="J94" s="2"/>
      <c r="K94" s="2"/>
      <c r="L94" s="2"/>
      <c r="M94" s="2"/>
      <c r="N94" s="2"/>
      <c r="O94" s="2"/>
      <c r="P94" s="2"/>
      <c r="Q94" s="2"/>
      <c r="R94" s="2"/>
      <c r="S94" s="160"/>
      <c r="T94" s="254"/>
      <c r="U94" s="254"/>
      <c r="V94" s="254"/>
      <c r="W94" s="254"/>
      <c r="X94" s="254"/>
      <c r="Y94" s="254"/>
      <c r="Z94" s="254"/>
      <c r="AA94" s="254"/>
      <c r="AB94" s="254"/>
      <c r="AC94" s="252"/>
    </row>
    <row r="95" spans="2:32" ht="16.5" customHeight="1" thickBot="1">
      <c r="B95" s="512" t="s">
        <v>263</v>
      </c>
      <c r="C95" s="513"/>
      <c r="D95" s="513"/>
      <c r="E95" s="514"/>
      <c r="F95" s="211" t="s">
        <v>202</v>
      </c>
      <c r="G95" s="124" t="s">
        <v>218</v>
      </c>
      <c r="H95" s="125"/>
      <c r="I95" s="125"/>
      <c r="J95" s="212" t="s">
        <v>202</v>
      </c>
      <c r="K95" s="320" t="s">
        <v>219</v>
      </c>
      <c r="L95" s="320"/>
      <c r="M95" s="320"/>
      <c r="N95" s="320"/>
      <c r="O95" s="212" t="s">
        <v>202</v>
      </c>
      <c r="P95" s="320" t="s">
        <v>220</v>
      </c>
      <c r="Q95" s="320"/>
      <c r="R95" s="320"/>
      <c r="S95" s="511"/>
      <c r="T95" s="255"/>
      <c r="X95" s="147"/>
      <c r="Y95" s="255"/>
      <c r="Z95" s="255"/>
      <c r="AA95" s="147"/>
      <c r="AB95" s="242"/>
    </row>
    <row r="96" spans="2:32" ht="16.5" customHeight="1" thickBot="1">
      <c r="B96" s="54"/>
      <c r="C96" s="54"/>
      <c r="D96" s="54"/>
      <c r="E96" s="54"/>
      <c r="F96" s="52" t="s">
        <v>153</v>
      </c>
      <c r="G96" s="52"/>
      <c r="H96" s="55"/>
      <c r="I96" s="56"/>
      <c r="J96" s="52"/>
      <c r="K96" s="52"/>
      <c r="L96" s="52"/>
      <c r="M96" s="52"/>
      <c r="N96" s="52"/>
      <c r="O96" s="52"/>
      <c r="P96" s="52"/>
      <c r="Q96" s="52"/>
      <c r="R96" s="52"/>
      <c r="S96" s="147"/>
      <c r="T96" s="147"/>
      <c r="U96" s="252"/>
      <c r="V96" s="252"/>
      <c r="W96" s="252"/>
      <c r="X96" s="252"/>
      <c r="Y96" s="252"/>
      <c r="Z96" s="252"/>
      <c r="AA96" s="252"/>
      <c r="AB96" s="252"/>
    </row>
    <row r="97" spans="1:26" ht="16.5" customHeight="1" thickBot="1">
      <c r="B97" s="512" t="s">
        <v>264</v>
      </c>
      <c r="C97" s="513"/>
      <c r="D97" s="513"/>
      <c r="E97" s="514"/>
      <c r="F97" s="211" t="s">
        <v>202</v>
      </c>
      <c r="G97" s="507" t="s">
        <v>221</v>
      </c>
      <c r="H97" s="508"/>
      <c r="I97" s="527" t="s">
        <v>202</v>
      </c>
      <c r="J97" s="509" t="s">
        <v>222</v>
      </c>
      <c r="K97" s="509"/>
      <c r="L97" s="509"/>
      <c r="M97" s="527" t="s">
        <v>202</v>
      </c>
      <c r="N97" s="509" t="s">
        <v>223</v>
      </c>
      <c r="O97" s="509"/>
      <c r="P97" s="509"/>
      <c r="Q97" s="527" t="s">
        <v>235</v>
      </c>
      <c r="R97" s="507" t="s">
        <v>224</v>
      </c>
      <c r="S97" s="510"/>
      <c r="Y97" s="52"/>
      <c r="Z97" s="2"/>
    </row>
    <row r="98" spans="1:26" ht="6.6" customHeight="1">
      <c r="B98" s="2"/>
      <c r="C98" s="2"/>
      <c r="D98" s="30"/>
      <c r="E98" s="30"/>
      <c r="F98" s="2"/>
      <c r="G98" s="2"/>
      <c r="H98" s="2"/>
      <c r="I98" s="2"/>
      <c r="J98" s="2"/>
      <c r="K98" s="2"/>
      <c r="L98" s="2"/>
      <c r="M98" s="2"/>
      <c r="N98" s="2"/>
      <c r="O98" s="2"/>
      <c r="P98" s="2"/>
      <c r="Q98" s="2"/>
      <c r="R98" s="2"/>
      <c r="S98" s="2"/>
      <c r="T98" s="2"/>
      <c r="U98" s="2"/>
      <c r="V98" s="2"/>
      <c r="W98" s="2"/>
      <c r="X98" s="2"/>
      <c r="Y98" s="2"/>
    </row>
    <row r="99" spans="1:26" ht="16.5" customHeight="1" thickBot="1">
      <c r="A99" s="11" t="s">
        <v>242</v>
      </c>
    </row>
    <row r="100" spans="1:26" ht="16.5" customHeight="1">
      <c r="B100" s="427" t="s">
        <v>243</v>
      </c>
      <c r="C100" s="492"/>
      <c r="D100" s="428"/>
      <c r="E100" s="493" t="s">
        <v>244</v>
      </c>
      <c r="F100" s="494"/>
      <c r="G100" s="494" t="s">
        <v>245</v>
      </c>
      <c r="H100" s="494"/>
      <c r="I100" s="494" t="s">
        <v>246</v>
      </c>
      <c r="J100" s="494"/>
      <c r="K100" s="495" t="s">
        <v>247</v>
      </c>
      <c r="L100" s="492"/>
      <c r="M100" s="493"/>
      <c r="N100" s="495" t="s">
        <v>248</v>
      </c>
      <c r="O100" s="492"/>
      <c r="P100" s="493"/>
      <c r="Q100" s="495" t="s">
        <v>249</v>
      </c>
      <c r="R100" s="492"/>
      <c r="S100" s="428"/>
    </row>
    <row r="101" spans="1:26" ht="16.5" customHeight="1">
      <c r="B101" s="429" t="s">
        <v>250</v>
      </c>
      <c r="C101" s="307"/>
      <c r="D101" s="430"/>
      <c r="E101" s="499" t="s">
        <v>251</v>
      </c>
      <c r="F101" s="305"/>
      <c r="G101" s="304" t="s">
        <v>252</v>
      </c>
      <c r="H101" s="305"/>
      <c r="I101" s="304" t="s">
        <v>251</v>
      </c>
      <c r="J101" s="305"/>
      <c r="K101" s="528" t="s">
        <v>202</v>
      </c>
      <c r="L101" s="501" t="s">
        <v>251</v>
      </c>
      <c r="M101" s="505"/>
      <c r="N101" s="530" t="s">
        <v>202</v>
      </c>
      <c r="O101" s="501" t="s">
        <v>251</v>
      </c>
      <c r="P101" s="505"/>
      <c r="Q101" s="530" t="s">
        <v>202</v>
      </c>
      <c r="R101" s="501" t="s">
        <v>251</v>
      </c>
      <c r="S101" s="502"/>
    </row>
    <row r="102" spans="1:26" ht="16.5" customHeight="1" thickBot="1">
      <c r="B102" s="394"/>
      <c r="C102" s="496"/>
      <c r="D102" s="395"/>
      <c r="E102" s="500"/>
      <c r="F102" s="498"/>
      <c r="G102" s="497"/>
      <c r="H102" s="498"/>
      <c r="I102" s="497"/>
      <c r="J102" s="498"/>
      <c r="K102" s="529" t="s">
        <v>202</v>
      </c>
      <c r="L102" s="503" t="s">
        <v>253</v>
      </c>
      <c r="M102" s="506"/>
      <c r="N102" s="529" t="s">
        <v>202</v>
      </c>
      <c r="O102" s="503" t="s">
        <v>253</v>
      </c>
      <c r="P102" s="506"/>
      <c r="Q102" s="529" t="s">
        <v>202</v>
      </c>
      <c r="R102" s="503" t="s">
        <v>253</v>
      </c>
      <c r="S102" s="504"/>
    </row>
    <row r="103" spans="1:26" ht="16.5" customHeight="1">
      <c r="B103" s="11" t="s">
        <v>254</v>
      </c>
    </row>
  </sheetData>
  <sheetProtection algorithmName="SHA-512" hashValue="XrZ96gw9vLD1cd0Qz1jq7xtC8cx67cJXcN+bLg9T4jXdumrXAplBaEq5tWQ5R6i28lS51BFXV1J30yisyrDGZw==" saltValue="gQEgXPdOgntxghguWI1ZIA==" spinCount="100000" sheet="1"/>
  <mergeCells count="145">
    <mergeCell ref="B97:E97"/>
    <mergeCell ref="B12:D12"/>
    <mergeCell ref="B10:E10"/>
    <mergeCell ref="B11:C11"/>
    <mergeCell ref="W50:AB51"/>
    <mergeCell ref="T57:AB59"/>
    <mergeCell ref="C43:P45"/>
    <mergeCell ref="V43:AB45"/>
    <mergeCell ref="W83:AB85"/>
    <mergeCell ref="H7:J7"/>
    <mergeCell ref="P7:S7"/>
    <mergeCell ref="L7:N7"/>
    <mergeCell ref="R62:S62"/>
    <mergeCell ref="R57:S57"/>
    <mergeCell ref="R73:S73"/>
    <mergeCell ref="B80:D80"/>
    <mergeCell ref="B81:D81"/>
    <mergeCell ref="B82:D87"/>
    <mergeCell ref="T63:U63"/>
    <mergeCell ref="W64:AA66"/>
    <mergeCell ref="Q49:U50"/>
    <mergeCell ref="H65:O66"/>
    <mergeCell ref="H67:O67"/>
    <mergeCell ref="D49:E49"/>
    <mergeCell ref="D50:E50"/>
    <mergeCell ref="E66:F66"/>
    <mergeCell ref="T82:U82"/>
    <mergeCell ref="P73:Q73"/>
    <mergeCell ref="P74:Q74"/>
    <mergeCell ref="P75:Q75"/>
    <mergeCell ref="P76:Q77"/>
    <mergeCell ref="B73:D73"/>
    <mergeCell ref="A1:Y1"/>
    <mergeCell ref="H55:O55"/>
    <mergeCell ref="P55:Q55"/>
    <mergeCell ref="P57:Q57"/>
    <mergeCell ref="P62:Q62"/>
    <mergeCell ref="P71:Q71"/>
    <mergeCell ref="P72:Q72"/>
    <mergeCell ref="B55:D55"/>
    <mergeCell ref="B57:D57"/>
    <mergeCell ref="B58:D58"/>
    <mergeCell ref="B59:D59"/>
    <mergeCell ref="B62:D62"/>
    <mergeCell ref="B63:D63"/>
    <mergeCell ref="B64:D64"/>
    <mergeCell ref="B65:D65"/>
    <mergeCell ref="B66:D66"/>
    <mergeCell ref="B67:D67"/>
    <mergeCell ref="B68:D68"/>
    <mergeCell ref="B69:D69"/>
    <mergeCell ref="B71:D71"/>
    <mergeCell ref="B72:D72"/>
    <mergeCell ref="E72:F72"/>
    <mergeCell ref="E57:F57"/>
    <mergeCell ref="Y46:Z46"/>
    <mergeCell ref="D3:S3"/>
    <mergeCell ref="D5:S5"/>
    <mergeCell ref="B30:C30"/>
    <mergeCell ref="H32:I32"/>
    <mergeCell ref="B31:C31"/>
    <mergeCell ref="D31:E31"/>
    <mergeCell ref="D27:E27"/>
    <mergeCell ref="H37:I37"/>
    <mergeCell ref="K32:L32"/>
    <mergeCell ref="B32:C32"/>
    <mergeCell ref="D32:E32"/>
    <mergeCell ref="I35:J35"/>
    <mergeCell ref="V46:X46"/>
    <mergeCell ref="T28:AB29"/>
    <mergeCell ref="R34:T34"/>
    <mergeCell ref="V31:AB33"/>
    <mergeCell ref="V37:AB39"/>
    <mergeCell ref="B46:O46"/>
    <mergeCell ref="E35:F35"/>
    <mergeCell ref="E76:F76"/>
    <mergeCell ref="E79:F79"/>
    <mergeCell ref="E77:F77"/>
    <mergeCell ref="E73:F73"/>
    <mergeCell ref="E75:F75"/>
    <mergeCell ref="E71:F71"/>
    <mergeCell ref="E78:F78"/>
    <mergeCell ref="B74:D74"/>
    <mergeCell ref="B75:D75"/>
    <mergeCell ref="B76:D76"/>
    <mergeCell ref="B77:D77"/>
    <mergeCell ref="B78:D78"/>
    <mergeCell ref="B79:D79"/>
    <mergeCell ref="E59:F59"/>
    <mergeCell ref="D30:F30"/>
    <mergeCell ref="B33:C33"/>
    <mergeCell ref="F48:P48"/>
    <mergeCell ref="F52:P52"/>
    <mergeCell ref="F49:H49"/>
    <mergeCell ref="D51:E52"/>
    <mergeCell ref="B95:E95"/>
    <mergeCell ref="E80:F80"/>
    <mergeCell ref="E74:F74"/>
    <mergeCell ref="E58:F58"/>
    <mergeCell ref="E67:F67"/>
    <mergeCell ref="G30:O30"/>
    <mergeCell ref="Q39:Q46"/>
    <mergeCell ref="R55:S55"/>
    <mergeCell ref="E62:F62"/>
    <mergeCell ref="E68:F68"/>
    <mergeCell ref="E69:F69"/>
    <mergeCell ref="C92:G92"/>
    <mergeCell ref="R82:R87"/>
    <mergeCell ref="S82:S87"/>
    <mergeCell ref="J86:K86"/>
    <mergeCell ref="G82:G87"/>
    <mergeCell ref="I83:J83"/>
    <mergeCell ref="E82:F87"/>
    <mergeCell ref="E81:F81"/>
    <mergeCell ref="D33:E33"/>
    <mergeCell ref="E64:F64"/>
    <mergeCell ref="E65:F65"/>
    <mergeCell ref="E63:F63"/>
    <mergeCell ref="E55:G55"/>
    <mergeCell ref="N100:P100"/>
    <mergeCell ref="O102:P102"/>
    <mergeCell ref="L101:M101"/>
    <mergeCell ref="O101:P101"/>
    <mergeCell ref="K59:L59"/>
    <mergeCell ref="K64:L64"/>
    <mergeCell ref="P79:Q79"/>
    <mergeCell ref="P81:Q81"/>
    <mergeCell ref="P82:Q87"/>
    <mergeCell ref="N97:P97"/>
    <mergeCell ref="J97:L97"/>
    <mergeCell ref="Q100:S100"/>
    <mergeCell ref="R101:S101"/>
    <mergeCell ref="R102:S102"/>
    <mergeCell ref="K95:N95"/>
    <mergeCell ref="P95:S95"/>
    <mergeCell ref="E101:F102"/>
    <mergeCell ref="G101:H102"/>
    <mergeCell ref="I101:J102"/>
    <mergeCell ref="E100:F100"/>
    <mergeCell ref="G100:H100"/>
    <mergeCell ref="I100:J100"/>
    <mergeCell ref="K100:M100"/>
    <mergeCell ref="L102:M102"/>
    <mergeCell ref="B100:D100"/>
    <mergeCell ref="B101:D102"/>
  </mergeCells>
  <phoneticPr fontId="24"/>
  <dataValidations count="2">
    <dataValidation type="list" allowBlank="1" showInputMessage="1" showErrorMessage="1" sqref="D7 G7 K7 U37 B23 E23 K23 B39:B45 U43 F50:F51 H50:H51 V50 K50:K51 N51 V64 V83 B90 C91 F95 J95 O95 F97 I97 M97 Q97 U31 K101:K102 N101:N102 Q101:Q102 R19:R21" xr:uid="{00000000-0002-0000-0100-000000000000}">
      <formula1>"□,☑"</formula1>
    </dataValidation>
    <dataValidation type="list" allowBlank="1" showInputMessage="1" showErrorMessage="1" sqref="B11" xr:uid="{00000000-0002-0000-0100-000001000000}">
      <formula1>"　,産休明け,6か月,その他"</formula1>
    </dataValidation>
  </dataValidations>
  <printOptions horizontalCentered="1"/>
  <pageMargins left="0.39370078740157483" right="0.39370078740157483" top="0.39370078740157483" bottom="0.19685039370078741" header="0.51181102362204722" footer="0.51181102362204722"/>
  <pageSetup paperSize="9" scale="87" fitToHeight="0" orientation="landscape" r:id="rId1"/>
  <headerFooter alignWithMargins="0"/>
  <rowBreaks count="1" manualBreakCount="1">
    <brk id="88" max="27"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3"/>
  <sheetViews>
    <sheetView view="pageBreakPreview" zoomScaleNormal="100" zoomScaleSheetLayoutView="100" workbookViewId="0">
      <selection activeCell="V27" sqref="V27"/>
    </sheetView>
  </sheetViews>
  <sheetFormatPr defaultRowHeight="13.2"/>
  <cols>
    <col min="1" max="1" width="2.88671875" bestFit="1" customWidth="1"/>
    <col min="2" max="2" width="45.77734375" customWidth="1"/>
    <col min="3" max="12" width="9.33203125" customWidth="1"/>
    <col min="13" max="21" width="5.6640625" customWidth="1"/>
  </cols>
  <sheetData>
    <row r="1" spans="1:12" ht="24.9" customHeight="1" thickBot="1">
      <c r="A1" s="468" t="s">
        <v>230</v>
      </c>
      <c r="B1" s="468"/>
      <c r="C1" s="468"/>
      <c r="D1" s="468"/>
      <c r="E1" s="468"/>
      <c r="F1" s="468"/>
      <c r="G1" s="468"/>
      <c r="H1" s="468"/>
      <c r="I1" s="468"/>
      <c r="J1" s="468"/>
      <c r="K1" s="468"/>
      <c r="L1" s="468"/>
    </row>
    <row r="2" spans="1:12" ht="30" customHeight="1">
      <c r="A2" s="157">
        <v>1</v>
      </c>
      <c r="B2" s="156" t="s">
        <v>170</v>
      </c>
      <c r="C2" s="445" t="s">
        <v>169</v>
      </c>
      <c r="D2" s="455" t="s">
        <v>168</v>
      </c>
      <c r="E2" s="457" t="s">
        <v>167</v>
      </c>
      <c r="F2" s="467" t="s">
        <v>166</v>
      </c>
      <c r="G2" s="445"/>
      <c r="H2" s="445"/>
      <c r="I2" s="445"/>
      <c r="J2" s="453" t="s">
        <v>165</v>
      </c>
      <c r="K2" s="444" t="s">
        <v>164</v>
      </c>
      <c r="L2" s="446" t="s">
        <v>163</v>
      </c>
    </row>
    <row r="3" spans="1:12">
      <c r="A3" s="155"/>
      <c r="B3" s="561" t="s">
        <v>186</v>
      </c>
      <c r="C3" s="445"/>
      <c r="D3" s="456"/>
      <c r="E3" s="457"/>
      <c r="F3" s="154" t="s">
        <v>162</v>
      </c>
      <c r="G3" s="152" t="s">
        <v>161</v>
      </c>
      <c r="H3" s="152" t="s">
        <v>160</v>
      </c>
      <c r="I3" s="152" t="s">
        <v>159</v>
      </c>
      <c r="J3" s="454"/>
      <c r="K3" s="444"/>
      <c r="L3" s="447"/>
    </row>
    <row r="4" spans="1:12" ht="30" customHeight="1">
      <c r="B4" s="561"/>
      <c r="C4" s="152" t="s">
        <v>158</v>
      </c>
      <c r="D4" s="151">
        <v>1</v>
      </c>
      <c r="E4" s="232">
        <f>'定型様式２(施設基準)　'!D31</f>
        <v>0</v>
      </c>
      <c r="F4" s="564"/>
      <c r="G4" s="565"/>
      <c r="H4" s="565"/>
      <c r="I4" s="565"/>
      <c r="J4" s="158" t="s">
        <v>176</v>
      </c>
      <c r="K4" s="150">
        <f>(F4+G4+H4+I4)*3.3</f>
        <v>0</v>
      </c>
      <c r="L4" s="153" t="str">
        <f>IF((E4+E5)&gt;=K4,"適","否")</f>
        <v>適</v>
      </c>
    </row>
    <row r="5" spans="1:12" ht="30" customHeight="1">
      <c r="B5" s="171" t="s">
        <v>189</v>
      </c>
      <c r="C5" s="152" t="s">
        <v>157</v>
      </c>
      <c r="D5" s="151">
        <v>2</v>
      </c>
      <c r="E5" s="563"/>
      <c r="F5" s="564"/>
      <c r="G5" s="565"/>
      <c r="H5" s="565"/>
      <c r="I5" s="565"/>
      <c r="J5" s="158" t="s">
        <v>172</v>
      </c>
      <c r="K5" s="150">
        <f>(F5+G5+H5+I5)*3.3</f>
        <v>0</v>
      </c>
      <c r="L5" s="153" t="str">
        <f>IF((E5+E4+E6)&gt;=K5,"適","否")</f>
        <v>適</v>
      </c>
    </row>
    <row r="6" spans="1:12" ht="30" customHeight="1">
      <c r="C6" s="152" t="s">
        <v>156</v>
      </c>
      <c r="D6" s="151">
        <v>3</v>
      </c>
      <c r="E6" s="563"/>
      <c r="F6" s="564"/>
      <c r="G6" s="565"/>
      <c r="H6" s="565"/>
      <c r="I6" s="565"/>
      <c r="J6" s="158" t="s">
        <v>177</v>
      </c>
      <c r="K6" s="150">
        <f>(F6+G6+H6+I6)*3.3</f>
        <v>0</v>
      </c>
      <c r="L6" s="159" t="str">
        <f>IF((E6+E5+E7)&gt;=K6,"適","否")</f>
        <v>適</v>
      </c>
    </row>
    <row r="7" spans="1:12" ht="30" customHeight="1">
      <c r="C7" s="152" t="s">
        <v>155</v>
      </c>
      <c r="D7" s="151">
        <v>4</v>
      </c>
      <c r="E7" s="563"/>
      <c r="F7" s="564"/>
      <c r="G7" s="565"/>
      <c r="H7" s="565"/>
      <c r="I7" s="565"/>
      <c r="J7" s="158" t="s">
        <v>178</v>
      </c>
      <c r="K7" s="150">
        <f>(F7+G7+H7+I7)*3.3</f>
        <v>0</v>
      </c>
      <c r="L7" s="153" t="str">
        <f>IF((E7+E6+E8)&gt;=K7,"適","否")</f>
        <v>適</v>
      </c>
    </row>
    <row r="8" spans="1:12" ht="30" customHeight="1" thickBot="1">
      <c r="C8" s="152" t="s">
        <v>154</v>
      </c>
      <c r="D8" s="151">
        <v>5</v>
      </c>
      <c r="E8" s="563"/>
      <c r="F8" s="165"/>
      <c r="G8" s="166"/>
      <c r="H8" s="166"/>
      <c r="I8" s="166"/>
      <c r="J8" s="167"/>
      <c r="K8" s="168"/>
      <c r="L8" s="169"/>
    </row>
    <row r="9" spans="1:12" ht="30" customHeight="1" thickBot="1">
      <c r="C9" s="462"/>
      <c r="D9" s="462"/>
      <c r="E9" s="462"/>
      <c r="F9" s="462"/>
      <c r="G9" s="462"/>
      <c r="H9" s="462"/>
      <c r="I9" s="462"/>
      <c r="J9" s="462"/>
      <c r="K9" s="462"/>
      <c r="L9" s="333"/>
    </row>
    <row r="10" spans="1:12" ht="30" customHeight="1">
      <c r="A10" s="157"/>
      <c r="B10" s="163" t="s">
        <v>187</v>
      </c>
      <c r="C10" s="445" t="s">
        <v>169</v>
      </c>
      <c r="D10" s="455" t="s">
        <v>168</v>
      </c>
      <c r="E10" s="457" t="s">
        <v>167</v>
      </c>
      <c r="F10" s="467" t="s">
        <v>166</v>
      </c>
      <c r="G10" s="445"/>
      <c r="H10" s="445"/>
      <c r="I10" s="445"/>
      <c r="J10" s="453" t="s">
        <v>165</v>
      </c>
      <c r="K10" s="444" t="s">
        <v>164</v>
      </c>
      <c r="L10" s="446" t="s">
        <v>163</v>
      </c>
    </row>
    <row r="11" spans="1:12">
      <c r="A11" s="155"/>
      <c r="B11" s="443"/>
      <c r="C11" s="445"/>
      <c r="D11" s="456"/>
      <c r="E11" s="457"/>
      <c r="F11" s="154" t="s">
        <v>162</v>
      </c>
      <c r="G11" s="152" t="s">
        <v>161</v>
      </c>
      <c r="H11" s="152" t="s">
        <v>160</v>
      </c>
      <c r="I11" s="152" t="s">
        <v>159</v>
      </c>
      <c r="J11" s="454"/>
      <c r="K11" s="444"/>
      <c r="L11" s="447"/>
    </row>
    <row r="12" spans="1:12" ht="30" customHeight="1">
      <c r="B12" s="443"/>
      <c r="C12" s="152" t="s">
        <v>158</v>
      </c>
      <c r="D12" s="151">
        <v>1</v>
      </c>
      <c r="E12" s="231">
        <f>'定型様式２(施設基準)　'!D31</f>
        <v>0</v>
      </c>
      <c r="F12" s="564"/>
      <c r="G12" s="565"/>
      <c r="H12" s="565"/>
      <c r="I12" s="565"/>
      <c r="J12" s="158" t="s">
        <v>176</v>
      </c>
      <c r="K12" s="150">
        <f>(F12+G12+H12+I12)*3.3</f>
        <v>0</v>
      </c>
      <c r="L12" s="153" t="str">
        <f>IF((E12+E13)&gt;=K12,"適","否")</f>
        <v>適</v>
      </c>
    </row>
    <row r="13" spans="1:12" ht="30" customHeight="1">
      <c r="C13" s="152" t="s">
        <v>157</v>
      </c>
      <c r="D13" s="151">
        <v>2</v>
      </c>
      <c r="E13" s="563"/>
      <c r="F13" s="564"/>
      <c r="G13" s="565"/>
      <c r="H13" s="565"/>
      <c r="I13" s="565"/>
      <c r="J13" s="158" t="s">
        <v>172</v>
      </c>
      <c r="K13" s="150">
        <f>(F13+G13+H13+I13)*3.3</f>
        <v>0</v>
      </c>
      <c r="L13" s="153" t="str">
        <f>IF((E13+E12+E14)&gt;=K13,"適","否")</f>
        <v>適</v>
      </c>
    </row>
    <row r="14" spans="1:12" ht="30" customHeight="1">
      <c r="C14" s="152" t="s">
        <v>156</v>
      </c>
      <c r="D14" s="151">
        <v>3</v>
      </c>
      <c r="E14" s="563"/>
      <c r="F14" s="564"/>
      <c r="G14" s="565"/>
      <c r="H14" s="565"/>
      <c r="I14" s="565"/>
      <c r="J14" s="158" t="s">
        <v>177</v>
      </c>
      <c r="K14" s="150">
        <f>(F14+G14+H14+I14)*3.3</f>
        <v>0</v>
      </c>
      <c r="L14" s="159" t="str">
        <f>IF((E14+E13+E15)&gt;=K14,"適","否")</f>
        <v>適</v>
      </c>
    </row>
    <row r="15" spans="1:12" ht="30" customHeight="1">
      <c r="C15" s="152" t="s">
        <v>155</v>
      </c>
      <c r="D15" s="151">
        <v>4</v>
      </c>
      <c r="E15" s="563"/>
      <c r="F15" s="564"/>
      <c r="G15" s="565"/>
      <c r="H15" s="565"/>
      <c r="I15" s="565"/>
      <c r="J15" s="158" t="s">
        <v>178</v>
      </c>
      <c r="K15" s="150">
        <f>(F15+G15+H15+I15)*3.3</f>
        <v>0</v>
      </c>
      <c r="L15" s="153" t="str">
        <f>IF((E15+E14+E16)&gt;=K15,"適","否")</f>
        <v>適</v>
      </c>
    </row>
    <row r="16" spans="1:12" ht="30" customHeight="1" thickBot="1">
      <c r="C16" s="152" t="s">
        <v>154</v>
      </c>
      <c r="D16" s="151">
        <v>5</v>
      </c>
      <c r="E16" s="563"/>
      <c r="F16" s="165"/>
      <c r="G16" s="166"/>
      <c r="H16" s="166"/>
      <c r="I16" s="166"/>
      <c r="J16" s="167"/>
      <c r="K16" s="168"/>
      <c r="L16" s="169"/>
    </row>
    <row r="17" spans="1:12" ht="30" customHeight="1" thickBot="1">
      <c r="C17" s="462"/>
      <c r="D17" s="462"/>
      <c r="E17" s="462"/>
      <c r="F17" s="462"/>
      <c r="G17" s="462"/>
      <c r="H17" s="462"/>
      <c r="I17" s="462"/>
      <c r="J17" s="462"/>
      <c r="K17" s="462"/>
      <c r="L17" s="333"/>
    </row>
    <row r="18" spans="1:12" ht="18" customHeight="1">
      <c r="B18" s="163" t="s">
        <v>231</v>
      </c>
      <c r="C18" s="463" t="s">
        <v>183</v>
      </c>
      <c r="D18" s="463"/>
      <c r="E18" s="463"/>
      <c r="F18" s="463"/>
      <c r="G18" s="463"/>
      <c r="H18" s="463"/>
      <c r="I18" s="463"/>
      <c r="J18" s="463"/>
      <c r="K18" s="464"/>
      <c r="L18" s="164" t="s">
        <v>163</v>
      </c>
    </row>
    <row r="19" spans="1:12" ht="30" customHeight="1" thickBot="1">
      <c r="B19" s="170"/>
      <c r="C19" s="465" t="s">
        <v>188</v>
      </c>
      <c r="D19" s="465"/>
      <c r="E19" s="465"/>
      <c r="F19" s="465"/>
      <c r="G19" s="465"/>
      <c r="H19" s="465"/>
      <c r="I19" s="465"/>
      <c r="J19" s="465"/>
      <c r="K19" s="466"/>
      <c r="L19" s="566"/>
    </row>
    <row r="20" spans="1:12" ht="30" customHeight="1" thickBot="1"/>
    <row r="21" spans="1:12" ht="30" customHeight="1">
      <c r="A21" s="157">
        <v>2</v>
      </c>
      <c r="B21" s="156" t="s">
        <v>180</v>
      </c>
      <c r="C21" s="445" t="s">
        <v>169</v>
      </c>
      <c r="D21" s="455" t="s">
        <v>168</v>
      </c>
      <c r="E21" s="457" t="s">
        <v>167</v>
      </c>
      <c r="F21" s="451" t="s">
        <v>179</v>
      </c>
      <c r="G21" s="452"/>
      <c r="H21" s="452"/>
      <c r="I21" s="452"/>
      <c r="J21" s="453" t="s">
        <v>175</v>
      </c>
      <c r="K21" s="444" t="s">
        <v>164</v>
      </c>
      <c r="L21" s="446" t="s">
        <v>163</v>
      </c>
    </row>
    <row r="22" spans="1:12">
      <c r="A22" s="157"/>
      <c r="B22" s="561" t="s">
        <v>185</v>
      </c>
      <c r="C22" s="445"/>
      <c r="D22" s="456"/>
      <c r="E22" s="457"/>
      <c r="F22" s="154" t="s">
        <v>162</v>
      </c>
      <c r="G22" s="152" t="s">
        <v>161</v>
      </c>
      <c r="H22" s="152" t="s">
        <v>160</v>
      </c>
      <c r="I22" s="152" t="s">
        <v>159</v>
      </c>
      <c r="J22" s="454"/>
      <c r="K22" s="444"/>
      <c r="L22" s="447"/>
    </row>
    <row r="23" spans="1:12" ht="30" customHeight="1">
      <c r="B23" s="561"/>
      <c r="C23" s="152" t="s">
        <v>157</v>
      </c>
      <c r="D23" s="151">
        <v>2</v>
      </c>
      <c r="E23" s="563"/>
      <c r="F23" s="564"/>
      <c r="G23" s="565"/>
      <c r="H23" s="565"/>
      <c r="I23" s="565"/>
      <c r="J23" s="158" t="s">
        <v>173</v>
      </c>
      <c r="K23" s="150">
        <f>(G23+H23+I23)*3.3</f>
        <v>0</v>
      </c>
      <c r="L23" s="153" t="str">
        <f>IF((E23+E24)&gt;=K23,"適","否")</f>
        <v>適</v>
      </c>
    </row>
    <row r="24" spans="1:12" ht="30" customHeight="1">
      <c r="C24" s="152" t="s">
        <v>156</v>
      </c>
      <c r="D24" s="151" t="s">
        <v>173</v>
      </c>
      <c r="E24" s="563"/>
      <c r="F24" s="564"/>
      <c r="G24" s="565"/>
      <c r="H24" s="565"/>
      <c r="I24" s="565"/>
      <c r="J24" s="158" t="s">
        <v>173</v>
      </c>
      <c r="K24" s="150">
        <f>(G24+H24+I24)*3.3</f>
        <v>0</v>
      </c>
      <c r="L24" s="153" t="str">
        <f>IF((E24+E23+E25)&gt;=K24,"適","否")</f>
        <v>適</v>
      </c>
    </row>
    <row r="25" spans="1:12" ht="30" customHeight="1">
      <c r="C25" s="152" t="s">
        <v>155</v>
      </c>
      <c r="D25" s="151" t="s">
        <v>174</v>
      </c>
      <c r="E25" s="563"/>
      <c r="F25" s="564"/>
      <c r="G25" s="565"/>
      <c r="H25" s="565"/>
      <c r="I25" s="565"/>
      <c r="J25" s="158" t="s">
        <v>173</v>
      </c>
      <c r="K25" s="150">
        <f>(+G25+H25+I25)*3.3</f>
        <v>0</v>
      </c>
      <c r="L25" s="153" t="str">
        <f>IF((E25+E24+E26)&gt;=K25,"適","否")</f>
        <v>適</v>
      </c>
    </row>
    <row r="26" spans="1:12" ht="30" customHeight="1" thickBot="1">
      <c r="C26" s="152" t="s">
        <v>155</v>
      </c>
      <c r="D26" s="151" t="s">
        <v>184</v>
      </c>
      <c r="E26" s="563"/>
      <c r="F26" s="165"/>
      <c r="G26" s="166"/>
      <c r="H26" s="166"/>
      <c r="I26" s="166"/>
      <c r="J26" s="167"/>
      <c r="K26" s="168"/>
      <c r="L26" s="169"/>
    </row>
    <row r="27" spans="1:12" ht="30" customHeight="1" thickBot="1"/>
    <row r="28" spans="1:12" ht="18" customHeight="1">
      <c r="A28" s="157">
        <v>3</v>
      </c>
      <c r="B28" s="156" t="s">
        <v>181</v>
      </c>
      <c r="C28" s="448" t="s">
        <v>163</v>
      </c>
      <c r="D28" s="449"/>
      <c r="E28" s="449"/>
      <c r="F28" s="449"/>
      <c r="G28" s="449"/>
      <c r="H28" s="449"/>
      <c r="I28" s="449"/>
      <c r="J28" s="449"/>
      <c r="K28" s="449"/>
      <c r="L28" s="450"/>
    </row>
    <row r="29" spans="1:12" ht="49.95" customHeight="1" thickBot="1">
      <c r="B29" s="562" t="s">
        <v>171</v>
      </c>
      <c r="C29" s="172" t="s">
        <v>193</v>
      </c>
      <c r="D29" s="219">
        <f>'定型様式２(施設基準)　'!Q11</f>
        <v>0</v>
      </c>
      <c r="E29" s="173" t="s">
        <v>164</v>
      </c>
      <c r="F29" s="458">
        <f>D29*1.98</f>
        <v>0</v>
      </c>
      <c r="G29" s="459"/>
      <c r="H29" s="175" t="s">
        <v>194</v>
      </c>
      <c r="I29" s="460">
        <f>'定型様式１(室名等面積表)'!W8</f>
        <v>0</v>
      </c>
      <c r="J29" s="461"/>
      <c r="K29" s="176" t="s">
        <v>163</v>
      </c>
      <c r="L29" s="177" t="str">
        <f>IF(I29&gt;=F29,"適","否")</f>
        <v>適</v>
      </c>
    </row>
    <row r="30" spans="1:12" ht="30" customHeight="1" thickBot="1"/>
    <row r="31" spans="1:12" ht="26.4">
      <c r="A31" s="157">
        <v>4</v>
      </c>
      <c r="B31" s="560" t="s">
        <v>190</v>
      </c>
      <c r="C31" s="448" t="s">
        <v>163</v>
      </c>
      <c r="D31" s="449"/>
      <c r="E31" s="449"/>
      <c r="F31" s="449"/>
      <c r="G31" s="449"/>
      <c r="H31" s="449"/>
      <c r="I31" s="449"/>
      <c r="J31" s="449"/>
      <c r="K31" s="449"/>
      <c r="L31" s="450"/>
    </row>
    <row r="32" spans="1:12" ht="70.05" customHeight="1">
      <c r="B32" s="559" t="s">
        <v>195</v>
      </c>
      <c r="C32" s="441" t="s">
        <v>196</v>
      </c>
      <c r="D32" s="567"/>
      <c r="E32" s="437" t="s">
        <v>197</v>
      </c>
      <c r="F32" s="439">
        <f>IF(D32="　","",IF(D32="2歳児で受入",'定型様式２(施設基準)　'!Q11+'定型様式２(施設基準)　'!H11,IF(D32="3歳児で受入",'定型様式２(施設基準)　'!I11+'定型様式２(施設基準)　'!H11,'定型様式２(施設基準)　'!H11)))</f>
        <v>0</v>
      </c>
      <c r="G32" s="288" t="s">
        <v>239</v>
      </c>
      <c r="H32" s="289">
        <f>F32*1.98</f>
        <v>0</v>
      </c>
      <c r="I32" s="288" t="s">
        <v>198</v>
      </c>
      <c r="J32" s="290">
        <f>IF(D32="2歳児で受入",'定型様式１(室名等面積表)'!W8,IF(D32="3歳児で受入",'定型様式１(室名等面積表)'!W10,'定型様式１(室名等面積表)'!W9))</f>
        <v>0</v>
      </c>
      <c r="K32" s="291" t="s">
        <v>163</v>
      </c>
      <c r="L32" s="292" t="str">
        <f>IF(J32&gt;=H32,"適","否")</f>
        <v>適</v>
      </c>
    </row>
    <row r="33" spans="2:12" ht="70.05" customHeight="1" thickBot="1">
      <c r="B33" s="559" t="s">
        <v>199</v>
      </c>
      <c r="C33" s="442"/>
      <c r="D33" s="568"/>
      <c r="E33" s="438"/>
      <c r="F33" s="440"/>
      <c r="G33" s="178" t="s">
        <v>240</v>
      </c>
      <c r="H33" s="174">
        <f>F32*3.3</f>
        <v>0</v>
      </c>
      <c r="I33" s="178" t="s">
        <v>200</v>
      </c>
      <c r="J33" s="569"/>
      <c r="K33" s="176" t="s">
        <v>163</v>
      </c>
      <c r="L33" s="177" t="str">
        <f>IF(J33&gt;=H33,"適","否")</f>
        <v>適</v>
      </c>
    </row>
    <row r="34" spans="2:12" ht="30" customHeight="1"/>
    <row r="35" spans="2:12" ht="30" customHeight="1"/>
    <row r="36" spans="2:12" ht="30" customHeight="1"/>
    <row r="37" spans="2:12" ht="30" customHeight="1"/>
    <row r="38" spans="2:12" ht="30" customHeight="1"/>
    <row r="39" spans="2:12" ht="30" customHeight="1"/>
    <row r="40" spans="2:12" ht="30" customHeight="1"/>
    <row r="41" spans="2:12" ht="30" customHeight="1"/>
    <row r="42" spans="2:12" ht="30" customHeight="1"/>
    <row r="43" spans="2:12" ht="30" customHeight="1"/>
  </sheetData>
  <sheetProtection algorithmName="SHA-512" hashValue="9a/8Xf0aPXgQQKHigMATf1JZjIyYbnVoaRfThaS81axXRr44BTl+SpFe4IY1I57jCG3jxuwBOtow4hBaunBBwA==" saltValue="sXxvGt+xZc9Z2YGXDFwm7g==" spinCount="100000" sheet="1" objects="1" scenarios="1"/>
  <mergeCells count="37">
    <mergeCell ref="A1:L1"/>
    <mergeCell ref="D2:D3"/>
    <mergeCell ref="J2:J3"/>
    <mergeCell ref="B3:B4"/>
    <mergeCell ref="L10:L11"/>
    <mergeCell ref="B11:B12"/>
    <mergeCell ref="L2:L3"/>
    <mergeCell ref="F2:I2"/>
    <mergeCell ref="E2:E3"/>
    <mergeCell ref="D10:D11"/>
    <mergeCell ref="K2:K3"/>
    <mergeCell ref="C9:L9"/>
    <mergeCell ref="C2:C3"/>
    <mergeCell ref="E10:E11"/>
    <mergeCell ref="C17:L17"/>
    <mergeCell ref="C18:K18"/>
    <mergeCell ref="C19:K19"/>
    <mergeCell ref="C10:C11"/>
    <mergeCell ref="F10:I10"/>
    <mergeCell ref="J10:J11"/>
    <mergeCell ref="K10:K11"/>
    <mergeCell ref="K21:K22"/>
    <mergeCell ref="C21:C22"/>
    <mergeCell ref="L21:L22"/>
    <mergeCell ref="C31:L31"/>
    <mergeCell ref="F21:I21"/>
    <mergeCell ref="J21:J22"/>
    <mergeCell ref="D21:D22"/>
    <mergeCell ref="E21:E22"/>
    <mergeCell ref="F29:G29"/>
    <mergeCell ref="I29:J29"/>
    <mergeCell ref="C28:L28"/>
    <mergeCell ref="E32:E33"/>
    <mergeCell ref="F32:F33"/>
    <mergeCell ref="C32:C33"/>
    <mergeCell ref="D32:D33"/>
    <mergeCell ref="B22:B23"/>
  </mergeCells>
  <phoneticPr fontId="24"/>
  <dataValidations count="2">
    <dataValidation allowBlank="1" showInputMessage="1" showErrorMessage="1" prompt="適否を記入する。" sqref="L19" xr:uid="{00000000-0002-0000-0200-000000000000}"/>
    <dataValidation type="list" allowBlank="1" showInputMessage="1" showErrorMessage="1" sqref="D32:D33" xr:uid="{00000000-0002-0000-0200-000001000000}">
      <formula1>"　,2歳児で受入,3歳児で受入,満3歳児クラスを設ける"</formula1>
    </dataValidation>
  </dataValidations>
  <printOptions horizontalCentered="1"/>
  <pageMargins left="0.39370078740157483" right="0.39370078740157483" top="0.59055118110236227" bottom="0.39370078740157483" header="0.31496062992125984" footer="0.31496062992125984"/>
  <pageSetup paperSize="9" orientation="landscape" r:id="rId1"/>
  <rowBreaks count="1" manualBreakCount="1">
    <brk id="20" max="11"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4</vt:i4>
      </vt:variant>
    </vt:vector>
  </HeadingPairs>
  <TitlesOfParts>
    <vt:vector baseType="lpstr" size="7">
      <vt:lpstr>定型様式１(室名等面積表)</vt:lpstr>
      <vt:lpstr>定型様式２(施設基準)　</vt:lpstr>
      <vt:lpstr>市の運用（こちらもご提出ください。）</vt:lpstr>
      <vt:lpstr>'市の運用（こちらもご提出ください。）'!Print_Area</vt:lpstr>
      <vt:lpstr>'定型様式１(室名等面積表)'!Print_Area</vt:lpstr>
      <vt:lpstr>'定型様式２(施設基準)　'!Print_Area</vt:lpstr>
      <vt:lpstr>'市の運用（こちらもご提出ください。）'!Print_Titles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2026-04-03T02:31:01Z</cp:lastPrinted>
  <dcterms:created xsi:type="dcterms:W3CDTF">2011-02-23T07:48:39Z</dcterms:created>
  <dcterms:modified xsi:type="dcterms:W3CDTF">2026-04-03T02:35:20Z</dcterms:modified>
</cp:coreProperties>
</file>