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6300" windowWidth="11775" xWindow="0" yWindow="0"/>
  </bookViews>
  <sheets>
    <sheet r:id="rId1" name="対象人件費等計算書" sheetId="1"/>
    <sheet r:id="rId2" name="対象人件費等計算書 (記載例)" sheetId="4"/>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<sst xmlns="http://schemas.openxmlformats.org/spreadsheetml/2006/main" count="314" uniqueCount="123">
  <si>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</si>
  <si>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</si>
  <si>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</si>
  <si>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</si>
  <si>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</si>
  <si>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</si>
  <si>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</si>
  <si>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</si>
  <si>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</si>
  <si>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</si>
  <si>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</si>
  <si>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</si>
  <si>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</si>
  <si>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</si>
  <si>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</si>
  <si>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</si>
  <si>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</si>
  <si>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</si>
  <si>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</si>
  <si>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</si>
  <si>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</si>
  <si>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</si>
  <si>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</si>
  <si>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</si>
  <si>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</si>
  <si>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</si>
  <si>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</si>
  <si>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</si>
  <si>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</si>
  <si>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</si>
  <si>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</si>
  <si>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</si>
  <si>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</si>
  <si>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</si>
  <si>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</si>
  <si>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</si>
  <si>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</si>
  <si>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</si>
  <si>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</si>
  <si>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</si>
  <si>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</si>
  <si>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</si>
  <si>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</si>
  <si>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</si>
  <si>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</si>
  <si>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</si>
  <si>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</si>
  <si>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</si>
  <si>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</si>
  <si>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</si>
  <si>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</si>
  <si>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</si>
  <si>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</si>
  <si>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</si>
  <si>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</si>
  <si>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</si>
  <si>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</si>
  <si>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</si>
  <si>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</si>
  <si>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</si>
  <si>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</si>
  <si>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</si>
  <si>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</si>
  <si>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</si>
  <si>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</si>
  <si>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</si>
  <si>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</si>
  <si>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</si>
  <si>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</si>
  <si>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</si>
  <si>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</si>
  <si>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</si>
  <si>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</si>
  <si>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</si>
  <si>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</si>
  <si>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</si>
  <si>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</si>
  <si>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</si>
  <si>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</si>
  <si>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</si>
  <si>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</si>
  <si>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</si>
  <si>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</si>
  <si>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</si>
  <si>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</si>
  <si>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</si>
  <si>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</si>
  <si>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</si>
  <si>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</si>
  <si>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</si>
  <si>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</si>
  <si>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</si>
  <si>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</si>
  <si>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</si>
  <si>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</si>
  <si>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</si>
  <si>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</si>
  <si>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</si>
  <si>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</si>
  <si>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</si>
  <si>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</si>
  <si>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</si>
  <si>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</si>
  <si>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</si>
  <si>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</si>
  <si>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</si>
  <si>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</si>
  <si>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</si>
  <si>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</si>
  <si>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</si>
  <si>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</si>
  <si>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</si>
  <si>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</si>
  <si>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</si>
  <si>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</si>
  <si>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</si>
  <si>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</si>
  <si>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指定期間：令和5年度～令和9年度</t>
    <rPh sb="2" eb="4">
      <t>キカン</t>
    </rPh>
    <rPh sb="5" eb="7">
      <t>レイワ</t>
    </rPh>
    <rPh sb="8" eb="9">
      <t>ネン</t>
    </rPh>
    <rPh sb="9" eb="10">
      <t>ド</t>
    </rPh>
    <rPh sb="11" eb="13">
      <t>レイワ</t>
    </rPh>
    <rPh sb="14" eb="16">
      <t>ネンド</t>
    </rPh>
    <phoneticPr fontId="1"/>
  </si>
  <si>
    <t>令和5年度
予算算定</t>
    <rPh sb="0" eb="2">
      <t>レイワ</t>
    </rPh>
    <rPh sb="3" eb="5">
      <t>ネンド</t>
    </rPh>
    <rPh sb="6" eb="8">
      <t>ヨサン</t>
    </rPh>
    <rPh sb="8" eb="10">
      <t>サンテイ</t>
    </rPh>
    <phoneticPr fontId="1"/>
  </si>
  <si>
    <t>令和6年度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</si>
  <si>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</si>
  <si>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</si>
  <si>
    <t>令和9年度予算算定用</t>
    <rPh sb="0" eb="2">
      <t>レイワ</t>
    </rPh>
    <rPh sb="3" eb="5">
      <t>ネンド</t>
    </rPh>
    <rPh sb="5" eb="7">
      <t>ヨサン</t>
    </rPh>
    <rPh sb="7" eb="9">
      <t>サンテイ</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</si>
</sst>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5"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3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5" fillId="2" borderId="37"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38"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6"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Normal="100" zoomScaleSheetLayoutView="100" workbookViewId="0">
      <selection activeCell="C6" sqref="C6"/>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4" t="s">
        <v>122</v>
      </c>
      <c r="I1" s="31"/>
      <c r="J1" s="9" t="s">
        <v>112</v>
      </c>
    </row>
    <row r="2" spans="1:18" ht="15" thickBot="1" x14ac:dyDescent="0.2"/>
    <row r="3" spans="1:18" ht="15" thickBot="1" x14ac:dyDescent="0.2">
      <c r="C3" s="115" t="s">
        <v>43</v>
      </c>
      <c r="D3" s="39" t="s">
        <v>31</v>
      </c>
      <c r="E3" s="61" t="s">
        <v>33</v>
      </c>
      <c r="F3" s="62"/>
      <c r="G3" s="46"/>
      <c r="H3" s="97"/>
      <c r="I3" s="45"/>
      <c r="J3" s="17" t="s">
        <v>41</v>
      </c>
      <c r="R3" s="3"/>
    </row>
    <row r="4" spans="1:18" x14ac:dyDescent="0.15">
      <c r="C4" s="115" t="s">
        <v>117</v>
      </c>
      <c r="E4" s="66" t="s">
        <v>59</v>
      </c>
      <c r="F4" s="62"/>
      <c r="G4" s="46"/>
      <c r="H4" s="56" t="s">
        <v>30</v>
      </c>
      <c r="I4" s="30"/>
      <c r="J4" s="9" t="s">
        <v>84</v>
      </c>
      <c r="K4" s="4"/>
      <c r="M4" s="3"/>
      <c r="N4" s="3"/>
      <c r="O4" s="3"/>
      <c r="P4" s="3"/>
      <c r="Q4" s="3"/>
      <c r="R4" s="3"/>
    </row>
    <row r="5" spans="1:18" x14ac:dyDescent="0.15">
      <c r="C5" s="65" t="s">
        <v>42</v>
      </c>
      <c r="D5" s="39" t="s">
        <v>102</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17" t="s">
        <v>0</v>
      </c>
      <c r="C8" s="11" t="s">
        <v>3</v>
      </c>
      <c r="D8" s="116" t="s">
        <v>118</v>
      </c>
      <c r="E8" s="116" t="s">
        <v>119</v>
      </c>
      <c r="F8" s="116" t="s">
        <v>67</v>
      </c>
      <c r="G8" s="116" t="s">
        <v>120</v>
      </c>
      <c r="H8" s="116" t="s">
        <v>121</v>
      </c>
      <c r="I8" s="44"/>
      <c r="J8" s="9" t="s">
        <v>84</v>
      </c>
    </row>
    <row r="9" spans="1:18" s="6" customFormat="1" ht="26.25" thickBot="1" x14ac:dyDescent="0.2">
      <c r="A9" s="43"/>
      <c r="B9" s="117"/>
      <c r="C9" s="13" t="s">
        <v>60</v>
      </c>
      <c r="D9" s="67"/>
      <c r="E9" s="68"/>
      <c r="F9" s="68"/>
      <c r="G9" s="68"/>
      <c r="H9" s="69"/>
      <c r="I9" s="48"/>
      <c r="J9" s="17" t="s">
        <v>41</v>
      </c>
    </row>
    <row r="10" spans="1:18" ht="26.25" thickBot="1" x14ac:dyDescent="0.2">
      <c r="B10" s="117"/>
      <c r="C10" s="12" t="s">
        <v>61</v>
      </c>
      <c r="D10" s="70"/>
      <c r="E10" s="71"/>
      <c r="F10" s="71"/>
      <c r="G10" s="71"/>
      <c r="H10" s="72"/>
      <c r="I10" s="49"/>
      <c r="J10" s="17" t="s">
        <v>41</v>
      </c>
    </row>
    <row r="11" spans="1:18" ht="28.5" x14ac:dyDescent="0.15">
      <c r="B11" s="117"/>
      <c r="C11" s="20" t="s">
        <v>48</v>
      </c>
      <c r="D11" s="24"/>
      <c r="E11" s="21">
        <f>E10</f>
        <v>0</v>
      </c>
      <c r="F11" s="21">
        <f>F10+E14</f>
        <v>0</v>
      </c>
      <c r="G11" s="21">
        <f>G10+F14</f>
        <v>0</v>
      </c>
      <c r="H11" s="21">
        <f>H10+G14</f>
        <v>0</v>
      </c>
      <c r="I11" s="50"/>
    </row>
    <row r="12" spans="1:18" ht="25.5" x14ac:dyDescent="0.15">
      <c r="B12" s="117"/>
      <c r="C12" s="74" t="s">
        <v>92</v>
      </c>
      <c r="D12" s="113"/>
      <c r="E12" s="114"/>
      <c r="F12" s="114"/>
      <c r="G12" s="114"/>
      <c r="H12" s="114"/>
      <c r="I12" s="73"/>
      <c r="J12" s="9" t="s">
        <v>112</v>
      </c>
    </row>
    <row r="13" spans="1:18" ht="28.5" x14ac:dyDescent="0.15">
      <c r="B13" s="117"/>
      <c r="C13" s="40" t="s">
        <v>103</v>
      </c>
      <c r="D13" s="41"/>
      <c r="E13" s="42">
        <f>ROUND(E11*E12,0)</f>
        <v>0</v>
      </c>
      <c r="F13" s="42">
        <f>ROUND(F11*F12,0)</f>
        <v>0</v>
      </c>
      <c r="G13" s="42">
        <f>ROUND(G11*G12,0)</f>
        <v>0</v>
      </c>
      <c r="H13" s="42">
        <f>ROUND(H11*H12,0)</f>
        <v>0</v>
      </c>
      <c r="I13" s="50"/>
    </row>
    <row r="14" spans="1:18" s="17" customFormat="1" x14ac:dyDescent="0.15">
      <c r="B14" s="117"/>
      <c r="C14" s="32" t="s">
        <v>28</v>
      </c>
      <c r="D14" s="33"/>
      <c r="E14" s="34">
        <f>E13</f>
        <v>0</v>
      </c>
      <c r="F14" s="34">
        <f>E14+F13</f>
        <v>0</v>
      </c>
      <c r="G14" s="34">
        <f>F14+G13</f>
        <v>0</v>
      </c>
      <c r="H14" s="34">
        <f>G14+H13</f>
        <v>0</v>
      </c>
      <c r="I14" s="50"/>
    </row>
    <row r="15" spans="1:18" ht="15" thickBot="1" x14ac:dyDescent="0.2">
      <c r="B15" s="117"/>
      <c r="C15" s="22" t="s">
        <v>23</v>
      </c>
      <c r="D15" s="58"/>
      <c r="E15" s="99">
        <f>E10+E13</f>
        <v>0</v>
      </c>
      <c r="F15" s="99">
        <f>F11+F13</f>
        <v>0</v>
      </c>
      <c r="G15" s="99">
        <f>G11+G13</f>
        <v>0</v>
      </c>
      <c r="H15" s="99">
        <f>H11+H13</f>
        <v>0</v>
      </c>
      <c r="I15" s="50"/>
      <c r="J15" s="9"/>
    </row>
    <row r="16" spans="1:18" ht="26.25" thickBot="1" x14ac:dyDescent="0.2">
      <c r="B16" s="117"/>
      <c r="C16" s="98" t="s">
        <v>85</v>
      </c>
      <c r="D16" s="121"/>
      <c r="E16" s="122"/>
      <c r="F16" s="122"/>
      <c r="G16" s="122"/>
      <c r="H16" s="123"/>
      <c r="J16" s="17" t="s">
        <v>41</v>
      </c>
    </row>
    <row r="17" spans="1:10" ht="26.25" thickBot="1" x14ac:dyDescent="0.2">
      <c r="B17" s="117"/>
      <c r="C17" s="98" t="s">
        <v>116</v>
      </c>
      <c r="D17" s="124"/>
      <c r="E17" s="125"/>
      <c r="F17" s="125"/>
      <c r="G17" s="125"/>
      <c r="H17" s="126"/>
      <c r="J17" s="17" t="s">
        <v>41</v>
      </c>
    </row>
    <row r="18" spans="1:10" x14ac:dyDescent="0.15">
      <c r="D18" s="60"/>
    </row>
    <row r="19" spans="1:10" x14ac:dyDescent="0.15">
      <c r="D19" s="8" t="s">
        <v>27</v>
      </c>
      <c r="H19" s="8" t="s">
        <v>20</v>
      </c>
      <c r="I19" s="47"/>
    </row>
    <row r="20" spans="1:10" ht="29.25" thickBot="1" x14ac:dyDescent="0.2">
      <c r="B20" s="117"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1:10" s="6" customFormat="1" ht="26.25" thickBot="1" x14ac:dyDescent="0.2">
      <c r="A21" s="43"/>
      <c r="B21" s="117"/>
      <c r="C21" s="13" t="s">
        <v>60</v>
      </c>
      <c r="D21" s="67"/>
      <c r="E21" s="68"/>
      <c r="F21" s="68"/>
      <c r="G21" s="68"/>
      <c r="H21" s="69"/>
      <c r="I21" s="48"/>
      <c r="J21" s="17" t="s">
        <v>41</v>
      </c>
    </row>
    <row r="22" spans="1:10" ht="26.25" thickBot="1" x14ac:dyDescent="0.2">
      <c r="B22" s="117"/>
      <c r="C22" s="12" t="s">
        <v>61</v>
      </c>
      <c r="D22" s="70"/>
      <c r="E22" s="71"/>
      <c r="F22" s="71"/>
      <c r="G22" s="71"/>
      <c r="H22" s="72"/>
      <c r="I22" s="49"/>
      <c r="J22" s="17" t="s">
        <v>41</v>
      </c>
    </row>
    <row r="23" spans="1:10" ht="28.5" x14ac:dyDescent="0.15">
      <c r="B23" s="117"/>
      <c r="C23" s="20" t="s">
        <v>48</v>
      </c>
      <c r="D23" s="24"/>
      <c r="E23" s="21">
        <f>E22</f>
        <v>0</v>
      </c>
      <c r="F23" s="21">
        <f>F22+E26</f>
        <v>0</v>
      </c>
      <c r="G23" s="21">
        <f>G22+F26</f>
        <v>0</v>
      </c>
      <c r="H23" s="21">
        <f>H22+G26</f>
        <v>0</v>
      </c>
      <c r="I23" s="50"/>
    </row>
    <row r="24" spans="1:10" ht="25.5" x14ac:dyDescent="0.15">
      <c r="B24" s="117"/>
      <c r="C24" s="74" t="s">
        <v>92</v>
      </c>
      <c r="D24" s="113"/>
      <c r="E24" s="114"/>
      <c r="F24" s="114"/>
      <c r="G24" s="114"/>
      <c r="H24" s="114"/>
      <c r="I24" s="73"/>
      <c r="J24" s="9" t="s">
        <v>112</v>
      </c>
    </row>
    <row r="25" spans="1:10" ht="28.5" x14ac:dyDescent="0.15">
      <c r="B25" s="117"/>
      <c r="C25" s="40" t="s">
        <v>104</v>
      </c>
      <c r="D25" s="41"/>
      <c r="E25" s="42">
        <f>ROUND(E23*E24,0)</f>
        <v>0</v>
      </c>
      <c r="F25" s="42">
        <f>ROUND(F23*F24,0)</f>
        <v>0</v>
      </c>
      <c r="G25" s="42">
        <f>ROUND(G23*G24,0)</f>
        <v>0</v>
      </c>
      <c r="H25" s="42">
        <f>ROUND(H23*H24,0)</f>
        <v>0</v>
      </c>
      <c r="I25" s="50"/>
    </row>
    <row r="26" spans="1:10" s="17" customFormat="1" x14ac:dyDescent="0.15">
      <c r="B26" s="117"/>
      <c r="C26" s="32" t="s">
        <v>28</v>
      </c>
      <c r="D26" s="33"/>
      <c r="E26" s="34">
        <f>E25</f>
        <v>0</v>
      </c>
      <c r="F26" s="34">
        <f>E26+F25</f>
        <v>0</v>
      </c>
      <c r="G26" s="34">
        <f>F26+G25</f>
        <v>0</v>
      </c>
      <c r="H26" s="34">
        <f>G26+H25</f>
        <v>0</v>
      </c>
      <c r="I26" s="50"/>
    </row>
    <row r="27" spans="1:10" ht="15" thickBot="1" x14ac:dyDescent="0.2">
      <c r="B27" s="117"/>
      <c r="C27" s="22" t="s">
        <v>23</v>
      </c>
      <c r="D27" s="58"/>
      <c r="E27" s="99">
        <f>E22+E25</f>
        <v>0</v>
      </c>
      <c r="F27" s="99">
        <f>F23+F25</f>
        <v>0</v>
      </c>
      <c r="G27" s="99">
        <f>G23+G25</f>
        <v>0</v>
      </c>
      <c r="H27" s="99">
        <f>H23+H25</f>
        <v>0</v>
      </c>
      <c r="I27" s="50"/>
    </row>
    <row r="28" spans="1:10" ht="26.25" thickBot="1" x14ac:dyDescent="0.2">
      <c r="B28" s="117"/>
      <c r="C28" s="98" t="s">
        <v>85</v>
      </c>
      <c r="D28" s="121"/>
      <c r="E28" s="122"/>
      <c r="F28" s="122"/>
      <c r="G28" s="122"/>
      <c r="H28" s="123"/>
      <c r="I28" s="50"/>
      <c r="J28" s="17" t="s">
        <v>41</v>
      </c>
    </row>
    <row r="29" spans="1:10" ht="26.25" thickBot="1" x14ac:dyDescent="0.2">
      <c r="B29" s="117"/>
      <c r="C29" s="98" t="s">
        <v>116</v>
      </c>
      <c r="D29" s="121"/>
      <c r="E29" s="122"/>
      <c r="F29" s="122"/>
      <c r="G29" s="122"/>
      <c r="H29" s="123"/>
      <c r="I29" s="50"/>
      <c r="J29" s="17" t="s">
        <v>41</v>
      </c>
    </row>
    <row r="31" spans="1:10" x14ac:dyDescent="0.15">
      <c r="D31" s="8" t="s">
        <v>27</v>
      </c>
      <c r="H31" s="8" t="s">
        <v>20</v>
      </c>
      <c r="I31" s="47"/>
    </row>
    <row r="32" spans="1:10" ht="29.25" thickBot="1" x14ac:dyDescent="0.2">
      <c r="B32" s="117"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17"/>
      <c r="C33" s="13" t="s">
        <v>60</v>
      </c>
      <c r="D33" s="67"/>
      <c r="E33" s="68"/>
      <c r="F33" s="68"/>
      <c r="G33" s="68"/>
      <c r="H33" s="69"/>
      <c r="I33" s="48"/>
      <c r="J33" s="17" t="s">
        <v>41</v>
      </c>
    </row>
    <row r="34" spans="1:17" ht="26.25" thickBot="1" x14ac:dyDescent="0.2">
      <c r="B34" s="117"/>
      <c r="C34" s="12" t="s">
        <v>61</v>
      </c>
      <c r="D34" s="70"/>
      <c r="E34" s="71"/>
      <c r="F34" s="71"/>
      <c r="G34" s="71"/>
      <c r="H34" s="72"/>
      <c r="I34" s="49"/>
      <c r="J34" s="17" t="s">
        <v>41</v>
      </c>
    </row>
    <row r="35" spans="1:17" ht="28.5" x14ac:dyDescent="0.15">
      <c r="B35" s="117"/>
      <c r="C35" s="20" t="s">
        <v>48</v>
      </c>
      <c r="D35" s="24"/>
      <c r="E35" s="21">
        <f>E34</f>
        <v>0</v>
      </c>
      <c r="F35" s="21">
        <f>F34+E38</f>
        <v>0</v>
      </c>
      <c r="G35" s="21">
        <f>G34+F38</f>
        <v>0</v>
      </c>
      <c r="H35" s="21">
        <f>H34+G38</f>
        <v>0</v>
      </c>
      <c r="I35" s="50"/>
    </row>
    <row r="36" spans="1:17" ht="25.5" x14ac:dyDescent="0.15">
      <c r="B36" s="117"/>
      <c r="C36" s="74" t="s">
        <v>92</v>
      </c>
      <c r="D36" s="113"/>
      <c r="E36" s="114"/>
      <c r="F36" s="114"/>
      <c r="G36" s="114"/>
      <c r="H36" s="114"/>
      <c r="I36" s="51"/>
      <c r="J36" s="9" t="s">
        <v>112</v>
      </c>
    </row>
    <row r="37" spans="1:17" ht="28.5" x14ac:dyDescent="0.15">
      <c r="B37" s="117"/>
      <c r="C37" s="40" t="s">
        <v>105</v>
      </c>
      <c r="D37" s="41"/>
      <c r="E37" s="42">
        <f>ROUND(E35*E36,0)</f>
        <v>0</v>
      </c>
      <c r="F37" s="42">
        <f>ROUND(F35*F36,0)</f>
        <v>0</v>
      </c>
      <c r="G37" s="42">
        <f>ROUND(G35*G36,0)</f>
        <v>0</v>
      </c>
      <c r="H37" s="42">
        <f>ROUND(H35*H36,0)</f>
        <v>0</v>
      </c>
      <c r="I37" s="50"/>
    </row>
    <row r="38" spans="1:17" s="17" customFormat="1" x14ac:dyDescent="0.15">
      <c r="B38" s="117"/>
      <c r="C38" s="32" t="s">
        <v>28</v>
      </c>
      <c r="D38" s="33"/>
      <c r="E38" s="34">
        <f>E37</f>
        <v>0</v>
      </c>
      <c r="F38" s="34">
        <f>E38+F37</f>
        <v>0</v>
      </c>
      <c r="G38" s="34">
        <f>F38+G37</f>
        <v>0</v>
      </c>
      <c r="H38" s="34">
        <f>G38+H37</f>
        <v>0</v>
      </c>
      <c r="I38" s="50"/>
    </row>
    <row r="39" spans="1:17" ht="15" thickBot="1" x14ac:dyDescent="0.2">
      <c r="B39" s="117"/>
      <c r="C39" s="22" t="s">
        <v>23</v>
      </c>
      <c r="D39" s="58"/>
      <c r="E39" s="99">
        <f>E34+E37</f>
        <v>0</v>
      </c>
      <c r="F39" s="99">
        <f>F35+F37</f>
        <v>0</v>
      </c>
      <c r="G39" s="99">
        <f>G35+G37</f>
        <v>0</v>
      </c>
      <c r="H39" s="99">
        <f>H35+H37</f>
        <v>0</v>
      </c>
      <c r="I39" s="50"/>
    </row>
    <row r="40" spans="1:17" ht="26.25" thickBot="1" x14ac:dyDescent="0.2">
      <c r="B40" s="117"/>
      <c r="C40" s="98" t="s">
        <v>85</v>
      </c>
      <c r="D40" s="121"/>
      <c r="E40" s="122"/>
      <c r="F40" s="122"/>
      <c r="G40" s="122"/>
      <c r="H40" s="123"/>
      <c r="I40" s="50"/>
      <c r="J40" s="17" t="s">
        <v>41</v>
      </c>
    </row>
    <row r="41" spans="1:17" ht="26.25" thickBot="1" x14ac:dyDescent="0.2">
      <c r="B41" s="117"/>
      <c r="C41" s="98" t="s">
        <v>116</v>
      </c>
      <c r="D41" s="124"/>
      <c r="E41" s="125"/>
      <c r="F41" s="125"/>
      <c r="G41" s="125"/>
      <c r="H41" s="126"/>
      <c r="I41" s="50"/>
      <c r="J41" s="17" t="s">
        <v>41</v>
      </c>
    </row>
    <row r="42" spans="1:17" s="46" customFormat="1" x14ac:dyDescent="0.15"/>
    <row r="44" spans="1:17" x14ac:dyDescent="0.15">
      <c r="C44" s="54" t="s">
        <v>78</v>
      </c>
    </row>
    <row r="46" spans="1:17" x14ac:dyDescent="0.15">
      <c r="D46" s="8" t="s">
        <v>27</v>
      </c>
      <c r="H46" s="8" t="s">
        <v>20</v>
      </c>
      <c r="I46" s="47"/>
    </row>
    <row r="47" spans="1:17" ht="28.5" x14ac:dyDescent="0.15">
      <c r="B47" s="127"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1:17" x14ac:dyDescent="0.15">
      <c r="B48" s="128"/>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28"/>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28"/>
      <c r="C50" s="82" t="s">
        <v>58</v>
      </c>
      <c r="D50" s="83"/>
      <c r="E50" s="84">
        <f>E11+E23+E35</f>
        <v>0</v>
      </c>
      <c r="F50" s="84">
        <f>F11+F23+F35</f>
        <v>0</v>
      </c>
      <c r="G50" s="84">
        <f>G11+G23+G35</f>
        <v>0</v>
      </c>
      <c r="H50" s="84">
        <f>H11+H23+H35</f>
        <v>0</v>
      </c>
      <c r="I50" s="45"/>
      <c r="J50" s="1" t="s">
        <v>49</v>
      </c>
      <c r="L50" s="75"/>
      <c r="M50" s="75"/>
      <c r="N50" s="75"/>
      <c r="O50" s="75"/>
    </row>
    <row r="51" spans="2:17" x14ac:dyDescent="0.15">
      <c r="B51" s="128"/>
      <c r="C51" s="79" t="s">
        <v>106</v>
      </c>
      <c r="D51" s="80"/>
      <c r="E51" s="81">
        <f t="shared" ref="E51:H52" si="4">SUM(E13,E25,E37)</f>
        <v>0</v>
      </c>
      <c r="F51" s="81">
        <f t="shared" si="4"/>
        <v>0</v>
      </c>
      <c r="G51" s="81">
        <f t="shared" si="4"/>
        <v>0</v>
      </c>
      <c r="H51" s="81">
        <f t="shared" si="4"/>
        <v>0</v>
      </c>
      <c r="I51" s="45"/>
      <c r="J51" s="1" t="s">
        <v>51</v>
      </c>
    </row>
    <row r="52" spans="2:17" s="17" customFormat="1" x14ac:dyDescent="0.15">
      <c r="B52" s="128"/>
      <c r="C52" s="32" t="s">
        <v>29</v>
      </c>
      <c r="D52" s="29"/>
      <c r="E52" s="34">
        <f t="shared" si="4"/>
        <v>0</v>
      </c>
      <c r="F52" s="34">
        <f t="shared" si="4"/>
        <v>0</v>
      </c>
      <c r="G52" s="34">
        <f t="shared" si="4"/>
        <v>0</v>
      </c>
      <c r="H52" s="34">
        <f t="shared" si="4"/>
        <v>0</v>
      </c>
      <c r="I52" s="50"/>
      <c r="J52" s="86" t="s">
        <v>52</v>
      </c>
    </row>
    <row r="53" spans="2:17" x14ac:dyDescent="0.15">
      <c r="B53" s="128"/>
      <c r="C53" s="22" t="s">
        <v>26</v>
      </c>
      <c r="D53" s="25"/>
      <c r="E53" s="23">
        <f>SUM(E49,E52)</f>
        <v>0</v>
      </c>
      <c r="F53" s="23">
        <f t="shared" ref="F53:H53" si="5">SUM(F49,F52)</f>
        <v>0</v>
      </c>
      <c r="G53" s="23">
        <f t="shared" si="5"/>
        <v>0</v>
      </c>
      <c r="H53" s="23">
        <f t="shared" si="5"/>
        <v>0</v>
      </c>
      <c r="I53" s="50"/>
      <c r="J53" s="76"/>
    </row>
    <row r="54" spans="2:17" ht="28.5" x14ac:dyDescent="0.15">
      <c r="B54" s="128"/>
      <c r="C54" s="57" t="s">
        <v>107</v>
      </c>
      <c r="D54" s="58"/>
      <c r="E54" s="118">
        <f>$H$5</f>
        <v>0</v>
      </c>
      <c r="F54" s="119"/>
      <c r="G54" s="119"/>
      <c r="H54" s="120"/>
      <c r="I54" s="50"/>
    </row>
    <row r="55" spans="2:17" ht="29.25" thickBot="1" x14ac:dyDescent="0.2">
      <c r="B55" s="128"/>
      <c r="C55" s="57" t="s">
        <v>83</v>
      </c>
      <c r="D55" s="58"/>
      <c r="E55" s="99">
        <f>E52-$E$54</f>
        <v>0</v>
      </c>
      <c r="F55" s="99">
        <f>F52-$E$54</f>
        <v>0</v>
      </c>
      <c r="G55" s="99">
        <f>G52-$E$54</f>
        <v>0</v>
      </c>
      <c r="H55" s="99">
        <f>H52-$E$54</f>
        <v>0</v>
      </c>
      <c r="I55" s="50"/>
      <c r="J55" s="1" t="s">
        <v>50</v>
      </c>
    </row>
    <row r="56" spans="2:17" ht="28.5" customHeight="1" x14ac:dyDescent="0.15">
      <c r="B56" s="128"/>
      <c r="C56" s="104" t="s">
        <v>93</v>
      </c>
      <c r="D56" s="105"/>
      <c r="E56" s="106">
        <f>MAX(E55,0)</f>
        <v>0</v>
      </c>
      <c r="F56" s="106">
        <f>MAX(F55-E56,0)</f>
        <v>0</v>
      </c>
      <c r="G56" s="106">
        <f>MAX(G55-E56-F56,0)</f>
        <v>0</v>
      </c>
      <c r="H56" s="107">
        <f>MAX(H55-E56-F56-G56,0)</f>
        <v>0</v>
      </c>
      <c r="I56" s="53"/>
      <c r="J56" s="1" t="s">
        <v>50</v>
      </c>
    </row>
    <row r="57" spans="2:17" ht="29.25" thickBot="1" x14ac:dyDescent="0.2">
      <c r="B57" s="128"/>
      <c r="C57" s="108" t="s">
        <v>94</v>
      </c>
      <c r="D57" s="109"/>
      <c r="E57" s="110">
        <f>ROUNDDOWN(E56*0.1,0)</f>
        <v>0</v>
      </c>
      <c r="F57" s="110">
        <f t="shared" ref="F57:H57" si="6">ROUNDDOWN(F56*0.1,0)</f>
        <v>0</v>
      </c>
      <c r="G57" s="110">
        <f t="shared" si="6"/>
        <v>0</v>
      </c>
      <c r="H57" s="111">
        <f t="shared" si="6"/>
        <v>0</v>
      </c>
      <c r="I57" s="53"/>
      <c r="J57" s="1" t="s">
        <v>50</v>
      </c>
    </row>
    <row r="58" spans="2:17" ht="29.25" thickBot="1" x14ac:dyDescent="0.2">
      <c r="B58" s="129"/>
      <c r="C58" s="100" t="s">
        <v>95</v>
      </c>
      <c r="D58" s="101"/>
      <c r="E58" s="102">
        <f>E56+E57</f>
        <v>0</v>
      </c>
      <c r="F58" s="102">
        <f t="shared" ref="F58:H58" si="7">F56+F57</f>
        <v>0</v>
      </c>
      <c r="G58" s="102">
        <f t="shared" si="7"/>
        <v>0</v>
      </c>
      <c r="H58" s="103">
        <f t="shared" si="7"/>
        <v>0</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79</v>
      </c>
      <c r="D61" s="37"/>
      <c r="E61" s="37"/>
      <c r="F61" s="37"/>
      <c r="G61" s="37"/>
      <c r="H61" s="37"/>
      <c r="I61" s="53"/>
    </row>
    <row r="62" spans="2:17" x14ac:dyDescent="0.15">
      <c r="B62" s="35"/>
      <c r="C62" s="36"/>
      <c r="D62" s="37"/>
      <c r="E62" s="37"/>
      <c r="F62" s="37"/>
      <c r="G62" s="37"/>
      <c r="H62" s="37"/>
      <c r="I62" s="53"/>
    </row>
    <row r="63" spans="2:17" x14ac:dyDescent="0.15">
      <c r="B63" s="38" t="s">
        <v>80</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91</v>
      </c>
      <c r="C67" s="36"/>
      <c r="D67" s="37"/>
      <c r="E67" s="37"/>
      <c r="F67" s="37"/>
      <c r="G67" s="37"/>
      <c r="H67" s="37"/>
      <c r="I67" s="53"/>
      <c r="K67" s="3"/>
    </row>
    <row r="68" spans="2:11" x14ac:dyDescent="0.15">
      <c r="B68" s="63" t="s">
        <v>90</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97</v>
      </c>
      <c r="C71" s="36"/>
      <c r="D71" s="37"/>
      <c r="E71" s="37"/>
      <c r="F71" s="37"/>
      <c r="G71" s="37"/>
      <c r="H71" s="37"/>
      <c r="I71" s="53"/>
    </row>
    <row r="72" spans="2:11" x14ac:dyDescent="0.15">
      <c r="B72" s="3" t="s">
        <v>96</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x14ac:dyDescent="0.15">
      <c r="B76" s="59"/>
      <c r="C76" s="36"/>
      <c r="D76" s="37"/>
      <c r="E76" s="37"/>
      <c r="F76" s="37"/>
      <c r="G76" s="37"/>
      <c r="H76" s="37"/>
      <c r="I76" s="53"/>
    </row>
    <row r="77" spans="2:11" x14ac:dyDescent="0.15">
      <c r="B77" s="3" t="s">
        <v>75</v>
      </c>
      <c r="C77" s="36"/>
      <c r="D77" s="37"/>
      <c r="E77" s="37"/>
      <c r="F77" s="37"/>
      <c r="G77" s="37"/>
      <c r="H77" s="37"/>
      <c r="I77" s="53"/>
    </row>
    <row r="78" spans="2:11" x14ac:dyDescent="0.15">
      <c r="B78" s="59" t="s">
        <v>86</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76</v>
      </c>
      <c r="C82" s="36"/>
      <c r="D82" s="37"/>
      <c r="E82" s="37"/>
      <c r="F82" s="37"/>
      <c r="G82" s="37"/>
      <c r="H82" s="37"/>
      <c r="I82" s="53"/>
    </row>
    <row r="83" spans="2:9" x14ac:dyDescent="0.15">
      <c r="B83" s="3" t="s">
        <v>113</v>
      </c>
      <c r="C83" s="36"/>
      <c r="D83" s="37"/>
      <c r="E83" s="37"/>
      <c r="F83" s="37"/>
      <c r="G83" s="37"/>
      <c r="H83" s="37"/>
      <c r="I83" s="53"/>
    </row>
    <row r="84" spans="2:9" x14ac:dyDescent="0.15">
      <c r="B84" s="3" t="s">
        <v>98</v>
      </c>
      <c r="C84" s="36"/>
      <c r="D84" s="37"/>
      <c r="E84" s="37"/>
      <c r="F84" s="37"/>
      <c r="G84" s="37"/>
      <c r="H84" s="37"/>
      <c r="I84" s="53"/>
    </row>
    <row r="85" spans="2:9" x14ac:dyDescent="0.15">
      <c r="B85" s="3" t="s">
        <v>108</v>
      </c>
      <c r="C85" s="36"/>
      <c r="D85" s="37"/>
      <c r="E85" s="37"/>
      <c r="F85" s="37"/>
      <c r="G85" s="37"/>
      <c r="H85" s="37"/>
      <c r="I85" s="53"/>
    </row>
    <row r="86" spans="2:9" x14ac:dyDescent="0.15">
      <c r="B86" s="3" t="s">
        <v>109</v>
      </c>
      <c r="C86" s="36"/>
      <c r="D86" s="37"/>
      <c r="E86" s="37"/>
      <c r="F86" s="37"/>
      <c r="G86" s="37"/>
      <c r="H86" s="37"/>
      <c r="I86" s="53"/>
    </row>
    <row r="87" spans="2:9" x14ac:dyDescent="0.15">
      <c r="B87" s="3" t="s">
        <v>110</v>
      </c>
      <c r="C87" s="36"/>
      <c r="D87" s="37"/>
      <c r="E87" s="37"/>
      <c r="F87" s="37"/>
      <c r="G87" s="37"/>
      <c r="H87" s="37"/>
      <c r="I87" s="53"/>
    </row>
    <row r="88" spans="2:9" x14ac:dyDescent="0.15">
      <c r="B88" s="3" t="s">
        <v>99</v>
      </c>
      <c r="C88" s="36"/>
      <c r="D88" s="37"/>
      <c r="E88" s="37"/>
      <c r="F88" s="37"/>
      <c r="G88" s="37"/>
      <c r="H88" s="37"/>
      <c r="I88" s="53"/>
    </row>
    <row r="89" spans="2:9" x14ac:dyDescent="0.15">
      <c r="B89" s="55" t="s">
        <v>100</v>
      </c>
      <c r="C89" s="36"/>
      <c r="D89" s="37"/>
      <c r="E89" s="37"/>
      <c r="F89" s="37"/>
      <c r="G89" s="37"/>
      <c r="H89" s="37"/>
      <c r="I89" s="53"/>
    </row>
    <row r="90" spans="2:9" x14ac:dyDescent="0.15">
      <c r="B90" s="55"/>
      <c r="C90" s="36"/>
      <c r="D90" s="37"/>
      <c r="E90" s="37"/>
      <c r="F90" s="37"/>
      <c r="G90" s="37"/>
      <c r="H90" s="37"/>
      <c r="I90" s="53"/>
    </row>
    <row r="91" spans="2:9" x14ac:dyDescent="0.15">
      <c r="B91" s="55" t="s">
        <v>87</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101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81</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88</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56</v>
      </c>
      <c r="C107" s="7"/>
    </row>
    <row r="108" spans="2:9" x14ac:dyDescent="0.15">
      <c r="B108" s="76" t="s">
        <v>55</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47</v>
      </c>
      <c r="C118" s="7"/>
    </row>
    <row r="119" spans="2:7" x14ac:dyDescent="0.15">
      <c r="B119" s="76" t="s">
        <v>46</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89</v>
      </c>
      <c r="C126" s="7"/>
      <c r="G126" s="3"/>
    </row>
    <row r="127" spans="2:7" x14ac:dyDescent="0.15">
      <c r="B127" s="7" t="s">
        <v>45</v>
      </c>
      <c r="C127" s="7"/>
      <c r="G127" s="3"/>
    </row>
    <row r="128" spans="2:7" x14ac:dyDescent="0.15">
      <c r="B128" s="7" t="s">
        <v>44</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57</v>
      </c>
      <c r="C131" s="7"/>
    </row>
    <row r="132" spans="2:7" x14ac:dyDescent="0.15">
      <c r="B132" s="76"/>
      <c r="C132" s="7"/>
    </row>
    <row r="133" spans="2:7" x14ac:dyDescent="0.15">
      <c r="B133" s="7" t="s">
        <v>114</v>
      </c>
      <c r="C133" s="7"/>
    </row>
    <row r="134" spans="2:7" x14ac:dyDescent="0.15">
      <c r="B134" s="7" t="s">
        <v>82</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11" sqref="C1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68</v>
      </c>
      <c r="I1" s="31"/>
      <c r="J1" s="9" t="s">
        <v>111</v>
      </c>
    </row>
    <row r="2" spans="2:18" ht="15" thickBot="1" x14ac:dyDescent="0.2"/>
    <row r="3" spans="2:18" ht="15" thickBot="1" x14ac:dyDescent="0.2">
      <c r="C3" s="115" t="s">
        <v>77</v>
      </c>
      <c r="D3" s="39" t="s">
        <v>31</v>
      </c>
      <c r="E3" s="61" t="s">
        <v>33</v>
      </c>
      <c r="F3" s="62"/>
      <c r="G3" s="46"/>
      <c r="H3" s="97">
        <v>10000000</v>
      </c>
      <c r="I3" s="45"/>
      <c r="J3" s="17" t="s">
        <v>41</v>
      </c>
      <c r="R3" s="3"/>
    </row>
    <row r="4" spans="2:18" x14ac:dyDescent="0.15">
      <c r="C4" s="115" t="s">
        <v>62</v>
      </c>
      <c r="E4" s="66" t="s">
        <v>59</v>
      </c>
      <c r="F4" s="62"/>
      <c r="G4" s="46"/>
      <c r="H4" s="95" t="s">
        <v>30</v>
      </c>
      <c r="I4" s="30"/>
      <c r="J4" s="9" t="s">
        <v>84</v>
      </c>
      <c r="K4" s="4"/>
      <c r="M4" s="3"/>
      <c r="N4" s="3"/>
      <c r="O4" s="3"/>
      <c r="P4" s="3"/>
      <c r="Q4" s="3"/>
      <c r="R4" s="3"/>
    </row>
    <row r="5" spans="2:18" x14ac:dyDescent="0.15">
      <c r="C5" s="65" t="s">
        <v>69</v>
      </c>
      <c r="D5" s="39" t="s">
        <v>102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17" t="s">
        <v>0</v>
      </c>
      <c r="C8" s="11" t="s">
        <v>3</v>
      </c>
      <c r="D8" s="116" t="s">
        <v>63</v>
      </c>
      <c r="E8" s="116" t="s">
        <v>64</v>
      </c>
      <c r="F8" s="116" t="s">
        <v>65</v>
      </c>
      <c r="G8" s="116" t="s">
        <v>66</v>
      </c>
      <c r="H8" s="116" t="s">
        <v>67</v>
      </c>
      <c r="I8" s="44"/>
      <c r="J8" s="9" t="s">
        <v>84</v>
      </c>
    </row>
    <row r="9" spans="2:18" s="95" customFormat="1" ht="26.25" thickBot="1" x14ac:dyDescent="0.2">
      <c r="B9" s="117"/>
      <c r="C9" s="13" t="s">
        <v>60</v>
      </c>
      <c r="D9" s="67">
        <v>1</v>
      </c>
      <c r="E9" s="68">
        <v>1</v>
      </c>
      <c r="F9" s="68">
        <v>1</v>
      </c>
      <c r="G9" s="68">
        <v>1</v>
      </c>
      <c r="H9" s="69">
        <v>1</v>
      </c>
      <c r="I9" s="48"/>
      <c r="J9" s="17" t="s">
        <v>41</v>
      </c>
    </row>
    <row r="10" spans="2:18" ht="26.25" thickBot="1" x14ac:dyDescent="0.2">
      <c r="B10" s="117"/>
      <c r="C10" s="12" t="s">
        <v>61</v>
      </c>
      <c r="D10" s="70">
        <v>4000000</v>
      </c>
      <c r="E10" s="71">
        <v>4000000</v>
      </c>
      <c r="F10" s="71">
        <v>4000000</v>
      </c>
      <c r="G10" s="71">
        <v>4000000</v>
      </c>
      <c r="H10" s="72">
        <v>4000000</v>
      </c>
      <c r="I10" s="49"/>
      <c r="J10" s="17" t="s">
        <v>41</v>
      </c>
    </row>
    <row r="11" spans="2:18" ht="28.5" x14ac:dyDescent="0.15">
      <c r="B11" s="117"/>
      <c r="C11" s="20" t="s">
        <v>48</v>
      </c>
      <c r="D11" s="24"/>
      <c r="E11" s="21">
        <f>E10</f>
        <v>4000000</v>
      </c>
      <c r="F11" s="21">
        <f>F10+E14</f>
        <v>4012000</v>
      </c>
      <c r="G11" s="21">
        <f>G10+F14</f>
        <v>4024036</v>
      </c>
      <c r="H11" s="21">
        <f>H10+G14</f>
        <v>4036108</v>
      </c>
      <c r="I11" s="50"/>
    </row>
    <row r="12" spans="2:18" ht="25.5" x14ac:dyDescent="0.15">
      <c r="B12" s="117"/>
      <c r="C12" s="74" t="s">
        <v>92</v>
      </c>
      <c r="D12" s="113"/>
      <c r="E12" s="114">
        <v>3.0000000000000001E-3</v>
      </c>
      <c r="F12" s="114">
        <v>3.0000000000000001E-3</v>
      </c>
      <c r="G12" s="114">
        <v>3.0000000000000001E-3</v>
      </c>
      <c r="H12" s="114">
        <v>3.0000000000000001E-3</v>
      </c>
      <c r="I12" s="73"/>
      <c r="J12" s="9" t="s">
        <v>111</v>
      </c>
    </row>
    <row r="13" spans="2:18" ht="28.5" x14ac:dyDescent="0.15">
      <c r="B13" s="117"/>
      <c r="C13" s="40" t="s">
        <v>103</v>
      </c>
      <c r="D13" s="41"/>
      <c r="E13" s="42">
        <f>ROUND(E11*E12,0)</f>
        <v>12000</v>
      </c>
      <c r="F13" s="42">
        <f>ROUND(F11*F12,0)</f>
        <v>12036</v>
      </c>
      <c r="G13" s="42">
        <f>ROUND(G11*G12,0)</f>
        <v>12072</v>
      </c>
      <c r="H13" s="42">
        <f>ROUND(H11*H12,0)</f>
        <v>12108</v>
      </c>
      <c r="I13" s="50"/>
    </row>
    <row r="14" spans="2:18" s="17" customFormat="1" x14ac:dyDescent="0.15">
      <c r="B14" s="117"/>
      <c r="C14" s="32" t="s">
        <v>28</v>
      </c>
      <c r="D14" s="33"/>
      <c r="E14" s="34">
        <f>E13</f>
        <v>12000</v>
      </c>
      <c r="F14" s="34">
        <f>E14+F13</f>
        <v>24036</v>
      </c>
      <c r="G14" s="34">
        <f>F14+G13</f>
        <v>36108</v>
      </c>
      <c r="H14" s="34">
        <f>G14+H13</f>
        <v>48216</v>
      </c>
      <c r="I14" s="50"/>
    </row>
    <row r="15" spans="2:18" ht="15" thickBot="1" x14ac:dyDescent="0.2">
      <c r="B15" s="117"/>
      <c r="C15" s="22" t="s">
        <v>23</v>
      </c>
      <c r="D15" s="58"/>
      <c r="E15" s="99">
        <f>E10+E13</f>
        <v>4012000</v>
      </c>
      <c r="F15" s="99">
        <f>F11+F13</f>
        <v>4024036</v>
      </c>
      <c r="G15" s="99">
        <f>G11+G13</f>
        <v>4036108</v>
      </c>
      <c r="H15" s="99">
        <f>H11+H13</f>
        <v>4048216</v>
      </c>
      <c r="I15" s="50"/>
      <c r="J15" s="9"/>
    </row>
    <row r="16" spans="2:18" ht="26.25" thickBot="1" x14ac:dyDescent="0.2">
      <c r="B16" s="117"/>
      <c r="C16" s="98" t="s">
        <v>85</v>
      </c>
      <c r="D16" s="121" t="s">
        <v>37</v>
      </c>
      <c r="E16" s="122"/>
      <c r="F16" s="122"/>
      <c r="G16" s="122"/>
      <c r="H16" s="123"/>
      <c r="J16" s="17" t="s">
        <v>41</v>
      </c>
    </row>
    <row r="17" spans="2:10" ht="26.25" thickBot="1" x14ac:dyDescent="0.2">
      <c r="B17" s="117"/>
      <c r="C17" s="98" t="s">
        <v>116</v>
      </c>
      <c r="D17" s="124" t="s">
        <v>36</v>
      </c>
      <c r="E17" s="125"/>
      <c r="F17" s="125"/>
      <c r="G17" s="125"/>
      <c r="H17" s="126"/>
      <c r="J17" s="17" t="s">
        <v>41</v>
      </c>
    </row>
    <row r="18" spans="2:10" x14ac:dyDescent="0.15">
      <c r="D18" s="60"/>
    </row>
    <row r="19" spans="2:10" x14ac:dyDescent="0.15">
      <c r="D19" s="8" t="s">
        <v>27</v>
      </c>
      <c r="H19" s="8" t="s">
        <v>20</v>
      </c>
      <c r="I19" s="47"/>
    </row>
    <row r="20" spans="2:10" ht="29.25" thickBot="1" x14ac:dyDescent="0.2">
      <c r="B20" s="117"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17"/>
      <c r="C21" s="13" t="s">
        <v>60</v>
      </c>
      <c r="D21" s="67">
        <v>1</v>
      </c>
      <c r="E21" s="68">
        <v>1</v>
      </c>
      <c r="F21" s="68">
        <v>1</v>
      </c>
      <c r="G21" s="68">
        <v>1</v>
      </c>
      <c r="H21" s="69">
        <v>1</v>
      </c>
      <c r="I21" s="48"/>
      <c r="J21" s="17" t="s">
        <v>41</v>
      </c>
    </row>
    <row r="22" spans="2:10" ht="26.25" thickBot="1" x14ac:dyDescent="0.2">
      <c r="B22" s="117"/>
      <c r="C22" s="12" t="s">
        <v>61</v>
      </c>
      <c r="D22" s="70">
        <v>2000000</v>
      </c>
      <c r="E22" s="71">
        <v>2000000</v>
      </c>
      <c r="F22" s="71">
        <v>2000000</v>
      </c>
      <c r="G22" s="71">
        <v>2000000</v>
      </c>
      <c r="H22" s="72">
        <v>2000000</v>
      </c>
      <c r="I22" s="49"/>
      <c r="J22" s="17" t="s">
        <v>41</v>
      </c>
    </row>
    <row r="23" spans="2:10" ht="28.5" x14ac:dyDescent="0.15">
      <c r="B23" s="117"/>
      <c r="C23" s="20" t="s">
        <v>48</v>
      </c>
      <c r="D23" s="24"/>
      <c r="E23" s="21">
        <f>E22</f>
        <v>2000000</v>
      </c>
      <c r="F23" s="21">
        <f>F22+E26</f>
        <v>2006000</v>
      </c>
      <c r="G23" s="21">
        <f>G22+F26</f>
        <v>2012018</v>
      </c>
      <c r="H23" s="21">
        <f>H22+G26</f>
        <v>2018054</v>
      </c>
      <c r="I23" s="50"/>
    </row>
    <row r="24" spans="2:10" ht="25.5" x14ac:dyDescent="0.15">
      <c r="B24" s="117"/>
      <c r="C24" s="74" t="s">
        <v>92</v>
      </c>
      <c r="D24" s="113"/>
      <c r="E24" s="114">
        <v>3.0000000000000001E-3</v>
      </c>
      <c r="F24" s="114">
        <v>3.0000000000000001E-3</v>
      </c>
      <c r="G24" s="114">
        <v>3.0000000000000001E-3</v>
      </c>
      <c r="H24" s="114">
        <v>3.0000000000000001E-3</v>
      </c>
      <c r="I24" s="73"/>
      <c r="J24" s="9" t="s">
        <v>111</v>
      </c>
    </row>
    <row r="25" spans="2:10" ht="28.5" x14ac:dyDescent="0.15">
      <c r="B25" s="117"/>
      <c r="C25" s="40" t="s">
        <v>104</v>
      </c>
      <c r="D25" s="41"/>
      <c r="E25" s="42">
        <f>ROUND(E23*E24,0)</f>
        <v>6000</v>
      </c>
      <c r="F25" s="42">
        <f>ROUND(F23*F24,0)</f>
        <v>6018</v>
      </c>
      <c r="G25" s="42">
        <f>ROUND(G23*G24,0)</f>
        <v>6036</v>
      </c>
      <c r="H25" s="42">
        <f>ROUND(H23*H24,0)</f>
        <v>6054</v>
      </c>
      <c r="I25" s="50"/>
    </row>
    <row r="26" spans="2:10" s="17" customFormat="1" x14ac:dyDescent="0.15">
      <c r="B26" s="117"/>
      <c r="C26" s="32" t="s">
        <v>28</v>
      </c>
      <c r="D26" s="33"/>
      <c r="E26" s="34">
        <f>E25</f>
        <v>6000</v>
      </c>
      <c r="F26" s="34">
        <f>E26+F25</f>
        <v>12018</v>
      </c>
      <c r="G26" s="34">
        <f>F26+G25</f>
        <v>18054</v>
      </c>
      <c r="H26" s="34">
        <f>G26+H25</f>
        <v>24108</v>
      </c>
      <c r="I26" s="50"/>
    </row>
    <row r="27" spans="2:10" ht="15" thickBot="1" x14ac:dyDescent="0.2">
      <c r="B27" s="117"/>
      <c r="C27" s="22" t="s">
        <v>23</v>
      </c>
      <c r="D27" s="58"/>
      <c r="E27" s="99">
        <f>E22+E25</f>
        <v>2006000</v>
      </c>
      <c r="F27" s="99">
        <f>F23+F25</f>
        <v>2012018</v>
      </c>
      <c r="G27" s="99">
        <f>G23+G25</f>
        <v>2018054</v>
      </c>
      <c r="H27" s="99">
        <f>H23+H25</f>
        <v>2024108</v>
      </c>
      <c r="I27" s="50"/>
    </row>
    <row r="28" spans="2:10" ht="26.25" thickBot="1" x14ac:dyDescent="0.2">
      <c r="B28" s="117"/>
      <c r="C28" s="98" t="s">
        <v>85</v>
      </c>
      <c r="D28" s="121" t="s">
        <v>37</v>
      </c>
      <c r="E28" s="122"/>
      <c r="F28" s="122"/>
      <c r="G28" s="122"/>
      <c r="H28" s="123"/>
      <c r="I28" s="50"/>
      <c r="J28" s="17" t="s">
        <v>41</v>
      </c>
    </row>
    <row r="29" spans="2:10" ht="26.25" thickBot="1" x14ac:dyDescent="0.2">
      <c r="B29" s="117"/>
      <c r="C29" s="98" t="s">
        <v>116</v>
      </c>
      <c r="D29" s="124" t="s">
        <v>36</v>
      </c>
      <c r="E29" s="125"/>
      <c r="F29" s="125"/>
      <c r="G29" s="125"/>
      <c r="H29" s="126"/>
      <c r="I29" s="50"/>
      <c r="J29" s="17" t="s">
        <v>41</v>
      </c>
    </row>
    <row r="31" spans="2:10" x14ac:dyDescent="0.15">
      <c r="D31" s="8" t="s">
        <v>27</v>
      </c>
      <c r="H31" s="8" t="s">
        <v>20</v>
      </c>
      <c r="I31" s="47"/>
    </row>
    <row r="32" spans="2:10" ht="29.25" thickBot="1" x14ac:dyDescent="0.2">
      <c r="B32" s="117"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17"/>
      <c r="C33" s="13" t="s">
        <v>60</v>
      </c>
      <c r="D33" s="67">
        <v>3</v>
      </c>
      <c r="E33" s="68">
        <v>3</v>
      </c>
      <c r="F33" s="68">
        <v>3</v>
      </c>
      <c r="G33" s="68">
        <v>3</v>
      </c>
      <c r="H33" s="69">
        <v>3</v>
      </c>
      <c r="I33" s="48"/>
      <c r="J33" s="17" t="s">
        <v>41</v>
      </c>
    </row>
    <row r="34" spans="2:17" ht="26.25" thickBot="1" x14ac:dyDescent="0.2">
      <c r="B34" s="117"/>
      <c r="C34" s="12" t="s">
        <v>61</v>
      </c>
      <c r="D34" s="70">
        <v>2500000</v>
      </c>
      <c r="E34" s="71">
        <v>2500000</v>
      </c>
      <c r="F34" s="71">
        <v>2500000</v>
      </c>
      <c r="G34" s="71">
        <v>2500000</v>
      </c>
      <c r="H34" s="72">
        <v>2500000</v>
      </c>
      <c r="I34" s="49"/>
      <c r="J34" s="17" t="s">
        <v>41</v>
      </c>
    </row>
    <row r="35" spans="2:17" ht="28.5" x14ac:dyDescent="0.15">
      <c r="B35" s="117"/>
      <c r="C35" s="20" t="s">
        <v>48</v>
      </c>
      <c r="D35" s="24"/>
      <c r="E35" s="21">
        <f>E34</f>
        <v>2500000</v>
      </c>
      <c r="F35" s="21">
        <f>F34+E38</f>
        <v>2575000</v>
      </c>
      <c r="G35" s="21">
        <f>G34+F38</f>
        <v>2652250</v>
      </c>
      <c r="H35" s="21">
        <f>H34+G38</f>
        <v>2731818</v>
      </c>
      <c r="I35" s="50"/>
    </row>
    <row r="36" spans="2:17" ht="25.5" x14ac:dyDescent="0.15">
      <c r="B36" s="117"/>
      <c r="C36" s="74" t="s">
        <v>92</v>
      </c>
      <c r="D36" s="113"/>
      <c r="E36" s="114">
        <v>0.03</v>
      </c>
      <c r="F36" s="114">
        <v>0.03</v>
      </c>
      <c r="G36" s="114">
        <v>0.03</v>
      </c>
      <c r="H36" s="114">
        <v>0.03</v>
      </c>
      <c r="I36" s="51"/>
      <c r="J36" s="9" t="s">
        <v>111</v>
      </c>
    </row>
    <row r="37" spans="2:17" ht="28.5" x14ac:dyDescent="0.15">
      <c r="B37" s="117"/>
      <c r="C37" s="40" t="s">
        <v>105</v>
      </c>
      <c r="D37" s="41"/>
      <c r="E37" s="42">
        <f>ROUND(E35*E36,0)</f>
        <v>75000</v>
      </c>
      <c r="F37" s="42">
        <f>ROUND(F35*F36,0)</f>
        <v>77250</v>
      </c>
      <c r="G37" s="42">
        <f>ROUND(G35*G36,0)</f>
        <v>79568</v>
      </c>
      <c r="H37" s="42">
        <f>ROUND(H35*H36,0)</f>
        <v>81955</v>
      </c>
      <c r="I37" s="50"/>
    </row>
    <row r="38" spans="2:17" s="17" customFormat="1" x14ac:dyDescent="0.15">
      <c r="B38" s="117"/>
      <c r="C38" s="32" t="s">
        <v>28</v>
      </c>
      <c r="D38" s="33"/>
      <c r="E38" s="34">
        <f>E37</f>
        <v>75000</v>
      </c>
      <c r="F38" s="34">
        <f>E38+F37</f>
        <v>152250</v>
      </c>
      <c r="G38" s="34">
        <f>F38+G37</f>
        <v>231818</v>
      </c>
      <c r="H38" s="34">
        <f>G38+H37</f>
        <v>313773</v>
      </c>
      <c r="I38" s="50"/>
    </row>
    <row r="39" spans="2:17" ht="15" thickBot="1" x14ac:dyDescent="0.2">
      <c r="B39" s="117"/>
      <c r="C39" s="22" t="s">
        <v>23</v>
      </c>
      <c r="D39" s="58"/>
      <c r="E39" s="99">
        <f>E34+E37</f>
        <v>2575000</v>
      </c>
      <c r="F39" s="99">
        <f>F35+F37</f>
        <v>2652250</v>
      </c>
      <c r="G39" s="99">
        <f>G35+G37</f>
        <v>2731818</v>
      </c>
      <c r="H39" s="99">
        <f>H35+H37</f>
        <v>2813773</v>
      </c>
      <c r="I39" s="50"/>
    </row>
    <row r="40" spans="2:17" ht="26.25" thickBot="1" x14ac:dyDescent="0.2">
      <c r="B40" s="117"/>
      <c r="C40" s="98" t="s">
        <v>85</v>
      </c>
      <c r="D40" s="121" t="s">
        <v>38</v>
      </c>
      <c r="E40" s="122"/>
      <c r="F40" s="122"/>
      <c r="G40" s="122"/>
      <c r="H40" s="123"/>
      <c r="I40" s="50"/>
      <c r="J40" s="17" t="s">
        <v>41</v>
      </c>
    </row>
    <row r="41" spans="2:17" ht="26.25" thickBot="1" x14ac:dyDescent="0.2">
      <c r="B41" s="117"/>
      <c r="C41" s="98" t="s">
        <v>116</v>
      </c>
      <c r="D41" s="124" t="s">
        <v>39</v>
      </c>
      <c r="E41" s="125"/>
      <c r="F41" s="125"/>
      <c r="G41" s="125"/>
      <c r="H41" s="126"/>
      <c r="I41" s="50"/>
      <c r="J41" s="17" t="s">
        <v>41</v>
      </c>
    </row>
    <row r="42" spans="2:17" s="46" customFormat="1" x14ac:dyDescent="0.15"/>
    <row r="44" spans="2:17" x14ac:dyDescent="0.15">
      <c r="C44" s="54" t="s">
        <v>78</v>
      </c>
    </row>
    <row r="46" spans="2:17" x14ac:dyDescent="0.15">
      <c r="D46" s="8" t="s">
        <v>27</v>
      </c>
      <c r="H46" s="8" t="s">
        <v>20</v>
      </c>
      <c r="I46" s="47"/>
    </row>
    <row r="47" spans="2:17" ht="28.5" x14ac:dyDescent="0.15">
      <c r="B47" s="127" t="s">
        <v>22</v>
      </c>
      <c r="C47" s="112"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28"/>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28"/>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28"/>
      <c r="C50" s="82" t="s">
        <v>58</v>
      </c>
      <c r="D50" s="83"/>
      <c r="E50" s="84">
        <f>E11+E23+E35</f>
        <v>8500000</v>
      </c>
      <c r="F50" s="84">
        <f>F11+F23+F35</f>
        <v>8593000</v>
      </c>
      <c r="G50" s="84">
        <f>G11+G23+G35</f>
        <v>8688304</v>
      </c>
      <c r="H50" s="84">
        <f>H11+H23+H35</f>
        <v>8785980</v>
      </c>
      <c r="I50" s="45"/>
      <c r="J50" s="1" t="s">
        <v>49</v>
      </c>
      <c r="L50" s="75"/>
      <c r="M50" s="75"/>
      <c r="N50" s="75"/>
      <c r="O50" s="75"/>
    </row>
    <row r="51" spans="2:17" x14ac:dyDescent="0.15">
      <c r="B51" s="128"/>
      <c r="C51" s="79" t="s">
        <v>106</v>
      </c>
      <c r="D51" s="80"/>
      <c r="E51" s="81">
        <f t="shared" ref="E51:H52" si="4">SUM(E13,E25,E37)</f>
        <v>93000</v>
      </c>
      <c r="F51" s="81">
        <f t="shared" si="4"/>
        <v>95304</v>
      </c>
      <c r="G51" s="81">
        <f t="shared" si="4"/>
        <v>97676</v>
      </c>
      <c r="H51" s="81">
        <f t="shared" si="4"/>
        <v>100117</v>
      </c>
      <c r="I51" s="45"/>
      <c r="J51" s="1" t="s">
        <v>51</v>
      </c>
    </row>
    <row r="52" spans="2:17" s="17" customFormat="1" x14ac:dyDescent="0.15">
      <c r="B52" s="128"/>
      <c r="C52" s="32" t="s">
        <v>29</v>
      </c>
      <c r="D52" s="29"/>
      <c r="E52" s="34">
        <f t="shared" si="4"/>
        <v>93000</v>
      </c>
      <c r="F52" s="34">
        <f t="shared" si="4"/>
        <v>188304</v>
      </c>
      <c r="G52" s="34">
        <f t="shared" si="4"/>
        <v>285980</v>
      </c>
      <c r="H52" s="34">
        <f t="shared" si="4"/>
        <v>386097</v>
      </c>
      <c r="I52" s="50"/>
      <c r="J52" s="86" t="s">
        <v>52</v>
      </c>
    </row>
    <row r="53" spans="2:17" x14ac:dyDescent="0.15">
      <c r="B53" s="128"/>
      <c r="C53" s="22" t="s">
        <v>26</v>
      </c>
      <c r="D53" s="25"/>
      <c r="E53" s="23">
        <f>SUM(E49,E52)</f>
        <v>8593000</v>
      </c>
      <c r="F53" s="23">
        <f t="shared" ref="F53:H53" si="5">SUM(F49,F52)</f>
        <v>8688304</v>
      </c>
      <c r="G53" s="23">
        <f t="shared" si="5"/>
        <v>8785980</v>
      </c>
      <c r="H53" s="23">
        <f t="shared" si="5"/>
        <v>8886097</v>
      </c>
      <c r="I53" s="50"/>
      <c r="J53" s="76"/>
    </row>
    <row r="54" spans="2:17" ht="28.5" x14ac:dyDescent="0.15">
      <c r="B54" s="128"/>
      <c r="C54" s="57" t="s">
        <v>107</v>
      </c>
      <c r="D54" s="58"/>
      <c r="E54" s="118">
        <f>$H$5</f>
        <v>100000</v>
      </c>
      <c r="F54" s="119"/>
      <c r="G54" s="119"/>
      <c r="H54" s="120"/>
      <c r="I54" s="50"/>
    </row>
    <row r="55" spans="2:17" ht="29.25" thickBot="1" x14ac:dyDescent="0.2">
      <c r="B55" s="128"/>
      <c r="C55" s="57" t="s">
        <v>83</v>
      </c>
      <c r="D55" s="58"/>
      <c r="E55" s="99">
        <f>E52-$E$54</f>
        <v>-7000</v>
      </c>
      <c r="F55" s="99">
        <f>F52-$E$54</f>
        <v>88304</v>
      </c>
      <c r="G55" s="99">
        <f>G52-$E$54</f>
        <v>185980</v>
      </c>
      <c r="H55" s="99">
        <f>H52-$E$54</f>
        <v>286097</v>
      </c>
      <c r="I55" s="50"/>
      <c r="J55" s="1" t="s">
        <v>50</v>
      </c>
    </row>
    <row r="56" spans="2:17" ht="28.5" customHeight="1" x14ac:dyDescent="0.15">
      <c r="B56" s="128"/>
      <c r="C56" s="104" t="s">
        <v>93</v>
      </c>
      <c r="D56" s="105"/>
      <c r="E56" s="106">
        <f>MAX(E55,0)</f>
        <v>0</v>
      </c>
      <c r="F56" s="106">
        <f>MAX(F55-E56,0)</f>
        <v>88304</v>
      </c>
      <c r="G56" s="106">
        <f>MAX(G55-E56-F56,0)</f>
        <v>97676</v>
      </c>
      <c r="H56" s="107">
        <f>MAX(H55-E56-F56-G56,0)</f>
        <v>100117</v>
      </c>
      <c r="I56" s="53"/>
      <c r="J56" s="1" t="s">
        <v>50</v>
      </c>
    </row>
    <row r="57" spans="2:17" ht="29.25" thickBot="1" x14ac:dyDescent="0.2">
      <c r="B57" s="128"/>
      <c r="C57" s="108" t="s">
        <v>94</v>
      </c>
      <c r="D57" s="109"/>
      <c r="E57" s="110">
        <f>ROUNDDOWN(E56*0.1,0)</f>
        <v>0</v>
      </c>
      <c r="F57" s="110">
        <f t="shared" ref="F57:H57" si="6">ROUNDDOWN(F56*0.1,0)</f>
        <v>8830</v>
      </c>
      <c r="G57" s="110">
        <f t="shared" si="6"/>
        <v>9767</v>
      </c>
      <c r="H57" s="111">
        <f t="shared" si="6"/>
        <v>10011</v>
      </c>
      <c r="I57" s="53"/>
      <c r="J57" s="1" t="s">
        <v>50</v>
      </c>
    </row>
    <row r="58" spans="2:17" ht="29.25" thickBot="1" x14ac:dyDescent="0.2">
      <c r="B58" s="129"/>
      <c r="C58" s="100" t="s">
        <v>95</v>
      </c>
      <c r="D58" s="101"/>
      <c r="E58" s="102">
        <f>E56+E57</f>
        <v>0</v>
      </c>
      <c r="F58" s="102">
        <f t="shared" ref="F58:H58" si="7">F56+F57</f>
        <v>97134</v>
      </c>
      <c r="G58" s="102">
        <f t="shared" si="7"/>
        <v>107443</v>
      </c>
      <c r="H58" s="103">
        <f t="shared" si="7"/>
        <v>110128</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79</v>
      </c>
      <c r="D61" s="37"/>
      <c r="E61" s="37"/>
      <c r="F61" s="37"/>
      <c r="G61" s="37"/>
      <c r="H61" s="37"/>
      <c r="I61" s="53"/>
    </row>
    <row r="62" spans="2:17" x14ac:dyDescent="0.15">
      <c r="B62" s="35"/>
      <c r="C62" s="36"/>
      <c r="D62" s="37"/>
      <c r="E62" s="37"/>
      <c r="F62" s="37"/>
      <c r="G62" s="37"/>
      <c r="H62" s="37"/>
      <c r="I62" s="53"/>
    </row>
    <row r="63" spans="2:17" x14ac:dyDescent="0.15">
      <c r="B63" s="38" t="s">
        <v>80</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91</v>
      </c>
      <c r="C67" s="36"/>
      <c r="D67" s="37"/>
      <c r="E67" s="37"/>
      <c r="F67" s="37"/>
      <c r="G67" s="37"/>
      <c r="H67" s="37"/>
      <c r="I67" s="53"/>
      <c r="K67" s="3"/>
    </row>
    <row r="68" spans="2:11" x14ac:dyDescent="0.15">
      <c r="B68" s="63" t="s">
        <v>90</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97</v>
      </c>
      <c r="C71" s="36"/>
      <c r="D71" s="37"/>
      <c r="E71" s="37"/>
      <c r="F71" s="37"/>
      <c r="G71" s="37"/>
      <c r="H71" s="37"/>
      <c r="I71" s="53"/>
    </row>
    <row r="72" spans="2:11" x14ac:dyDescent="0.15">
      <c r="B72" s="3" t="s">
        <v>96</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x14ac:dyDescent="0.15">
      <c r="B76" s="59"/>
      <c r="C76" s="36"/>
      <c r="D76" s="37"/>
      <c r="E76" s="37"/>
      <c r="F76" s="37"/>
      <c r="G76" s="37"/>
      <c r="H76" s="37"/>
      <c r="I76" s="53"/>
    </row>
    <row r="77" spans="2:11" x14ac:dyDescent="0.15">
      <c r="B77" s="3" t="s">
        <v>75</v>
      </c>
      <c r="C77" s="36"/>
      <c r="D77" s="37"/>
      <c r="E77" s="37"/>
      <c r="F77" s="37"/>
      <c r="G77" s="37"/>
      <c r="H77" s="37"/>
      <c r="I77" s="53"/>
    </row>
    <row r="78" spans="2:11" x14ac:dyDescent="0.15">
      <c r="B78" s="59" t="s">
        <v>86</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76</v>
      </c>
      <c r="C82" s="36"/>
      <c r="D82" s="37"/>
      <c r="E82" s="37"/>
      <c r="F82" s="37"/>
      <c r="G82" s="37"/>
      <c r="H82" s="37"/>
      <c r="I82" s="53"/>
    </row>
    <row r="83" spans="2:9" x14ac:dyDescent="0.15">
      <c r="B83" s="3" t="s">
        <v>115</v>
      </c>
      <c r="C83" s="36"/>
      <c r="D83" s="37"/>
      <c r="E83" s="37"/>
      <c r="F83" s="37"/>
      <c r="G83" s="37"/>
      <c r="H83" s="37"/>
      <c r="I83" s="53"/>
    </row>
    <row r="84" spans="2:9" x14ac:dyDescent="0.15">
      <c r="B84" s="3" t="s">
        <v>98</v>
      </c>
      <c r="C84" s="36"/>
      <c r="D84" s="37"/>
      <c r="E84" s="37"/>
      <c r="F84" s="37"/>
      <c r="G84" s="37"/>
      <c r="H84" s="37"/>
      <c r="I84" s="53"/>
    </row>
    <row r="85" spans="2:9" x14ac:dyDescent="0.15">
      <c r="B85" s="3" t="s">
        <v>108</v>
      </c>
      <c r="C85" s="36"/>
      <c r="D85" s="37"/>
      <c r="E85" s="37"/>
      <c r="F85" s="37"/>
      <c r="G85" s="37"/>
      <c r="H85" s="37"/>
      <c r="I85" s="53"/>
    </row>
    <row r="86" spans="2:9" x14ac:dyDescent="0.15">
      <c r="B86" s="3" t="s">
        <v>109</v>
      </c>
      <c r="C86" s="36"/>
      <c r="D86" s="37"/>
      <c r="E86" s="37"/>
      <c r="F86" s="37"/>
      <c r="G86" s="37"/>
      <c r="H86" s="37"/>
      <c r="I86" s="53"/>
    </row>
    <row r="87" spans="2:9" x14ac:dyDescent="0.15">
      <c r="B87" s="3" t="s">
        <v>110</v>
      </c>
      <c r="C87" s="36"/>
      <c r="D87" s="37"/>
      <c r="E87" s="37"/>
      <c r="F87" s="37"/>
      <c r="G87" s="37"/>
      <c r="H87" s="37"/>
      <c r="I87" s="53"/>
    </row>
    <row r="88" spans="2:9" x14ac:dyDescent="0.15">
      <c r="B88" s="3" t="s">
        <v>99</v>
      </c>
      <c r="C88" s="36"/>
      <c r="D88" s="37"/>
      <c r="E88" s="37"/>
      <c r="F88" s="37"/>
      <c r="G88" s="37"/>
      <c r="H88" s="37"/>
      <c r="I88" s="53"/>
    </row>
    <row r="89" spans="2:9" x14ac:dyDescent="0.15">
      <c r="B89" s="55" t="s">
        <v>100</v>
      </c>
      <c r="C89" s="36"/>
      <c r="D89" s="37"/>
      <c r="E89" s="37"/>
      <c r="F89" s="37"/>
      <c r="G89" s="37"/>
      <c r="H89" s="37"/>
      <c r="I89" s="53"/>
    </row>
    <row r="90" spans="2:9" x14ac:dyDescent="0.15">
      <c r="B90" s="55"/>
      <c r="C90" s="36"/>
      <c r="D90" s="37"/>
      <c r="E90" s="37"/>
      <c r="F90" s="37"/>
      <c r="G90" s="37"/>
      <c r="H90" s="37"/>
      <c r="I90" s="53"/>
    </row>
    <row r="91" spans="2:9" x14ac:dyDescent="0.15">
      <c r="B91" s="55" t="s">
        <v>87</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101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81</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88</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56</v>
      </c>
      <c r="C107" s="7"/>
    </row>
    <row r="108" spans="2:9" x14ac:dyDescent="0.15">
      <c r="B108" s="76" t="s">
        <v>55</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47</v>
      </c>
      <c r="C118" s="7"/>
    </row>
    <row r="119" spans="2:7" x14ac:dyDescent="0.15">
      <c r="B119" s="76" t="s">
        <v>46</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89</v>
      </c>
      <c r="C126" s="7"/>
      <c r="G126" s="3"/>
    </row>
    <row r="127" spans="2:7" x14ac:dyDescent="0.15">
      <c r="B127" s="7" t="s">
        <v>45</v>
      </c>
      <c r="C127" s="7"/>
      <c r="G127" s="3"/>
    </row>
    <row r="128" spans="2:7" x14ac:dyDescent="0.15">
      <c r="B128" s="7" t="s">
        <v>44</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57</v>
      </c>
      <c r="C131" s="7"/>
    </row>
    <row r="132" spans="2:7" x14ac:dyDescent="0.15">
      <c r="B132" s="76"/>
      <c r="C132" s="7"/>
    </row>
    <row r="133" spans="2:7" x14ac:dyDescent="0.15">
      <c r="B133" s="7" t="s">
        <v>114</v>
      </c>
      <c r="C133" s="7"/>
    </row>
    <row r="134" spans="2:7" x14ac:dyDescent="0.15">
      <c r="B134" s="7" t="s">
        <v>82</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対象人件費等計算書</vt:lpstr>
      <vt:lpstr>対象人件費等計算書 (記載例)</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2022-07-01T01:06:44Z</dcterms:modified>
</cp:coreProperties>
</file>