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7928"/>
  <workbookPr/>
  <xr:revisionPtr xr6:coauthVersionLast="47" xr6:coauthVersionMax="47" documentId="11_C9800C762C2CF7300EEEF54B8B7B0FF59936C336" revIDLastSave="0" xr10:uidLastSave="{00000000-0000-0000-0000-000000000000}"/>
  <bookViews>
    <workbookView xr2:uid="{00000000-000D-0000-FFFF-FFFF00000000}" windowHeight="29040" windowWidth="16440" xWindow="2868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AM39" i="10"/>
  <c r="U39" i="10"/>
  <c r="BE38" i="10"/>
  <c r="U38" i="10"/>
  <c r="BE37" i="10"/>
  <c r="U37" i="10"/>
  <c r="C34" i="10"/>
  <c r="C35" i="10" l="1"/>
  <c r="C36" i="10" s="1"/>
  <c r="C37" i="10" s="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AM36" i="10" l="1"/>
  <c r="AM37" i="10" l="1"/>
  <c r="AM38" i="10" l="1"/>
  <c r="BE34" i="10" s="1"/>
  <c r="BE35" i="10" s="1"/>
  <c r="BE36" i="10" s="1"/>
  <c r="BW34" i="10" l="1"/>
  <c r="BW35" i="10" s="1"/>
  <c r="BW36" i="10" s="1"/>
  <c r="BW37" i="10" s="1"/>
  <c r="BW38" i="10" s="1"/>
  <c r="BW39" i="10" s="1"/>
  <c r="BW40" i="10" s="1"/>
  <c r="BW41" i="10" s="1"/>
  <c r="BW42"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<sst xmlns="http://schemas.openxmlformats.org/spreadsheetml/2006/main" count="1054" uniqueCount="625">
  <si>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</si>
  <si>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</si>
  <si>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</si>
  <si>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</si>
  <si>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</si>
  <si>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</si>
  <si>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</si>
  <si>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</si>
  <si>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</si>
  <si>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</si>
  <si>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</si>
  <si>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</si>
  <si>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</si>
  <si>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</si>
  <si>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</si>
  <si>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</si>
  <si>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</si>
  <si>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</si>
  <si>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</si>
  <si>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</si>
  <si>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</si>
  <si>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</si>
  <si>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</si>
  <si>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</si>
  <si>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</si>
  <si>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</si>
  <si>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</si>
  <si>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</si>
  <si>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</si>
  <si>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</si>
  <si>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</si>
  <si>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</si>
  <si>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</si>
  <si>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</si>
  <si>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</si>
  <si>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</si>
  <si>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</si>
  <si>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</si>
  <si>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</si>
  <si>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</si>
  <si>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</si>
  <si>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</si>
  <si>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</si>
  <si>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</si>
  <si>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</si>
  <si>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</si>
  <si>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</si>
  <si>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</si>
  <si>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</si>
  <si>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</si>
  <si>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</si>
  <si>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</si>
  <si>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</si>
  <si>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</si>
  <si>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</si>
  <si>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</si>
  <si>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</si>
  <si>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</si>
  <si>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</si>
  <si>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</si>
  <si>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</si>
  <si>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</si>
  <si>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</si>
  <si>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</si>
  <si>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</si>
  <si>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</si>
  <si>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</si>
  <si>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</si>
  <si>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</si>
  <si>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</si>
  <si>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</si>
  <si>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</si>
  <si>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</si>
  <si>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</si>
  <si>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</si>
  <si>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</si>
  <si>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</si>
  <si>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</si>
  <si>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</si>
  <si>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</si>
  <si>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</si>
  <si>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政令指定都市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</si>
  <si>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</si>
  <si>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</si>
  <si>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</si>
  <si>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</si>
  <si>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</si>
  <si>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</si>
  <si>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</si>
  <si>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</si>
  <si>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</si>
  <si>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</si>
  <si>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</si>
  <si>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</si>
  <si>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名古屋市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</si>
  <si>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</si>
  <si>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</si>
  <si>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</si>
  <si>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</si>
  <si>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</si>
  <si>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</si>
  <si>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</si>
  <si>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</si>
  <si>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</si>
  <si>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</si>
  <si>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</si>
  <si>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</si>
  <si>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</si>
  <si>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</si>
  <si>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</si>
  <si>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</si>
  <si>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</si>
  <si>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</si>
  <si>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</si>
  <si>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</si>
  <si>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</si>
  <si>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</si>
  <si>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</si>
  <si>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</si>
  <si>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</si>
  <si>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</si>
  <si>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</si>
  <si>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</si>
  <si>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</si>
  <si>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</si>
  <si>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</si>
  <si>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</si>
  <si>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</si>
  <si>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</si>
  <si>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</si>
  <si>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</si>
  <si>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</si>
  <si>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</si>
  <si>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</si>
  <si>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</si>
  <si>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</si>
  <si>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</si>
  <si>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</si>
  <si>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</si>
  <si>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</si>
  <si>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</si>
  <si>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</si>
  <si>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</si>
  <si>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</si>
  <si>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</si>
  <si>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</si>
  <si>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</si>
  <si>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</si>
  <si>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</si>
  <si>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</si>
  <si>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</si>
  <si>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</si>
  <si>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</si>
  <si>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</si>
  <si>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</si>
  <si>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</si>
  <si>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</si>
  <si>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</si>
  <si>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</si>
  <si>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</si>
  <si>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</si>
  <si>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</si>
  <si>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</si>
  <si>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</si>
  <si>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</si>
  <si>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</si>
  <si>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</si>
  <si>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</si>
  <si>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</si>
  <si>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</si>
  <si>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</si>
  <si>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</si>
  <si>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</si>
  <si>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</si>
  <si>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</si>
  <si>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</si>
  <si>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</si>
  <si>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</si>
  <si>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</si>
  <si>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</si>
  <si>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</si>
  <si>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</si>
  <si>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</si>
  <si>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</si>
  <si>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</si>
  <si>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</si>
  <si>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</si>
  <si>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</si>
  <si>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</si>
  <si>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</si>
  <si>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</si>
  <si>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</si>
  <si>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</si>
  <si>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</si>
  <si>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</si>
  <si>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</si>
  <si>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</si>
  <si>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</si>
  <si>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</si>
  <si>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</si>
  <si>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</si>
  <si>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</si>
  <si>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</si>
  <si>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愛知県名古屋市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</si>
  <si>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</si>
  <si>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</si>
  <si>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</si>
  <si>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</si>
  <si>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</si>
  <si>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</si>
  <si>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</si>
  <si>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</si>
  <si>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</si>
  <si>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</si>
  <si>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</si>
  <si>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</si>
  <si>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</si>
  <si>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</si>
  <si>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</si>
  <si>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</si>
  <si>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</si>
  <si>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</si>
  <si>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</si>
  <si>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</si>
  <si>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</si>
  <si>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</si>
  <si>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</si>
  <si>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</si>
  <si>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</si>
  <si>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</si>
  <si>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</si>
  <si>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</si>
  <si>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</si>
  <si>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</si>
  <si>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</si>
  <si>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</si>
  <si>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</si>
  <si>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</si>
  <si>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</si>
  <si>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</si>
  <si>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</si>
  <si>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</si>
  <si>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</si>
  <si>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</si>
  <si>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</si>
  <si>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</si>
  <si>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</si>
  <si>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</si>
  <si>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</si>
  <si>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</si>
  <si>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</si>
  <si>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</si>
  <si>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</si>
  <si>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</si>
  <si>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</si>
  <si>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</si>
  <si>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</si>
  <si>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</si>
  <si>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</si>
  <si>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</si>
  <si>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</si>
  <si>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</si>
  <si>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</si>
  <si>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</si>
  <si>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</si>
  <si>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</si>
  <si>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</si>
  <si>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</si>
  <si>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</si>
  <si>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</si>
  <si>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</si>
  <si>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</si>
  <si>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</si>
  <si>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</si>
  <si>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</si>
  <si>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</si>
  <si>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</si>
  <si>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</si>
  <si>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</si>
  <si>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</si>
  <si>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</si>
  <si>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</si>
  <si>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</si>
  <si>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</si>
  <si>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</si>
  <si>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</si>
  <si>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</si>
  <si>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</si>
  <si>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</si>
  <si>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</si>
  <si>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</si>
  <si>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</si>
  <si>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</si>
  <si>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</si>
  <si>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</si>
  <si>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</si>
  <si>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</si>
  <si>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</si>
  <si>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</si>
  <si>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</si>
  <si>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</si>
  <si>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</si>
  <si>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</si>
  <si>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</si>
  <si>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</si>
  <si>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</si>
  <si>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</si>
  <si>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</si>
  <si>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</si>
  <si>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</si>
  <si>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</si>
  <si>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</si>
  <si>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</si>
  <si>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</si>
  <si>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</si>
  <si>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</si>
  <si>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</si>
  <si>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</si>
  <si>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</si>
  <si>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</si>
  <si>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</si>
  <si>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</si>
  <si>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</si>
  <si>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</si>
  <si>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</si>
  <si>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</si>
  <si>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</si>
  <si>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</si>
  <si>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</si>
  <si>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</si>
  <si>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</si>
  <si>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</si>
  <si>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</si>
  <si>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</si>
  <si>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</si>
  <si>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</si>
  <si>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</si>
  <si>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</si>
  <si>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</si>
  <si>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</si>
  <si>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</si>
  <si>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</si>
  <si>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</si>
  <si>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</si>
  <si>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</si>
  <si>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</si>
  <si>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</si>
  <si>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</si>
  <si>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</si>
  <si>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</si>
  <si>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</si>
  <si>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</si>
  <si>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</si>
  <si>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</si>
  <si>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愛知県名古屋市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</si>
  <si>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</si>
  <si>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</si>
  <si>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</si>
  <si>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</si>
  <si>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</si>
  <si>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</si>
  <si>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</si>
  <si>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</si>
  <si>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</si>
  <si>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</si>
  <si>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</si>
  <si>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</si>
  <si>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</si>
  <si>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</si>
  <si>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</si>
  <si>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</si>
  <si>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</si>
  <si>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</si>
  <si>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</si>
  <si>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</si>
  <si>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</si>
  <si>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土地区画整理組合貸付金特別会計</t>
    <phoneticPr fontId="5"/>
  </si>
  <si>
    <t>墓地公園整備事業特別会計</t>
    <phoneticPr fontId="5"/>
  </si>
  <si>
    <t>用地先行取得特別会計</t>
    <phoneticPr fontId="5"/>
  </si>
  <si>
    <t>公債特別会計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</si>
  <si>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</si>
  <si>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</si>
  <si>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</si>
  <si>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</si>
  <si>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</si>
  <si>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</si>
  <si>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</si>
  <si>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</si>
  <si>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</si>
  <si>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</si>
  <si>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</si>
  <si>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</si>
  <si>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</si>
  <si>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</si>
  <si>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</si>
  <si>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</si>
  <si>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自動車運送事業会計</t>
    <phoneticPr fontId="5"/>
  </si>
  <si>
    <t>法適用企業</t>
    <phoneticPr fontId="5"/>
  </si>
  <si>
    <t>高速度鉄道事業会計</t>
    <phoneticPr fontId="5"/>
  </si>
  <si>
    <t>水道事業会計</t>
    <phoneticPr fontId="5"/>
  </si>
  <si>
    <t>工業用水道事業会計</t>
    <phoneticPr fontId="5"/>
  </si>
  <si>
    <t>下水道事業会計</t>
    <phoneticPr fontId="5"/>
  </si>
  <si>
    <t>市場及びと畜場特別会計</t>
    <phoneticPr fontId="5"/>
  </si>
  <si>
    <t>法非適用企業</t>
    <phoneticPr fontId="5"/>
  </si>
  <si>
    <t>名古屋城天守閣特別会計</t>
    <phoneticPr fontId="5"/>
  </si>
  <si>
    <t>市街地再開発事業特別会計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</si>
  <si>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</si>
  <si>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</si>
  <si>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</si>
  <si>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</si>
  <si>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</si>
  <si>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</si>
  <si>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</si>
  <si>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</si>
  <si>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</si>
  <si>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</si>
  <si>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</si>
  <si>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</si>
  <si>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</si>
  <si>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</si>
  <si>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</si>
  <si>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</si>
  <si>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</si>
  <si>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</si>
  <si>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</si>
  <si>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</si>
  <si>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</si>
  <si>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</si>
  <si>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</si>
  <si>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</si>
  <si>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</si>
  <si>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</si>
  <si>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</si>
  <si>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</si>
  <si>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</si>
  <si>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</si>
  <si>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</si>
  <si>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</si>
  <si>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</si>
  <si>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</si>
  <si>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</si>
  <si>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</si>
  <si>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</si>
  <si>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</si>
  <si>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</si>
  <si>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</si>
  <si>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</si>
  <si>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</si>
  <si>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</si>
  <si>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</si>
  <si>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</si>
  <si>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</si>
  <si>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</si>
  <si>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</si>
  <si>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</si>
  <si>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</si>
  <si>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</si>
  <si>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</si>
  <si>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</si>
  <si>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</si>
  <si>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</si>
  <si>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</si>
  <si>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</si>
  <si>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</si>
  <si>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</si>
  <si>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</si>
  <si>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</si>
  <si>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</si>
  <si>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</si>
  <si>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</si>
  <si>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</si>
  <si>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</si>
  <si>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</si>
  <si>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</si>
  <si>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</si>
  <si>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</si>
  <si>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</si>
  <si>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</si>
  <si>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</si>
  <si>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</si>
  <si>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</si>
  <si>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</si>
  <si>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</si>
  <si>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</si>
  <si>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</si>
  <si>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</si>
  <si>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</si>
  <si>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</si>
  <si>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</si>
  <si>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</si>
  <si>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</si>
  <si>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</si>
  <si>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</si>
  <si>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</si>
  <si>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</si>
  <si>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</si>
  <si>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</si>
  <si>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</si>
  <si>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</si>
  <si>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</si>
  <si>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</si>
  <si>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</si>
  <si>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</si>
  <si>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</si>
  <si>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</si>
  <si>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</si>
  <si>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</si>
  <si>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</si>
  <si>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</si>
  <si>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</si>
  <si>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</si>
  <si>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</si>
  <si>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</si>
  <si>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</si>
  <si>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</si>
  <si>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</si>
  <si>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</si>
  <si>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</si>
  <si>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</si>
  <si>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</si>
  <si>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</si>
  <si>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</si>
  <si>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</si>
  <si>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</si>
  <si>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</si>
  <si>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</si>
  <si>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</si>
  <si>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</si>
  <si>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</si>
  <si>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</si>
  <si>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</si>
  <si>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</si>
  <si>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</si>
  <si>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</si>
  <si>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</si>
  <si>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</si>
  <si>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</si>
  <si>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</si>
  <si>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</si>
  <si>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</si>
  <si>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</si>
  <si>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0.40</t>
  </si>
  <si>
    <t>▲ 0.18</t>
  </si>
  <si>
    <t>▲ 2.32</t>
  </si>
  <si>
    <t>下水道事業会計</t>
  </si>
  <si>
    <t>水道事業会計</t>
  </si>
  <si>
    <t>一般会計</t>
  </si>
  <si>
    <t>介護保険特別会計</t>
  </si>
  <si>
    <t>工業用水道事業会計</t>
  </si>
  <si>
    <t>後期高齢者医療特別会計</t>
  </si>
  <si>
    <t>自動車運送事業会計</t>
  </si>
  <si>
    <t>国民健康保険特別会計</t>
  </si>
  <si>
    <t>その他会計（赤字）</t>
  </si>
  <si>
    <t>その他会計（黒字）</t>
  </si>
  <si>
    <t>R01</t>
    <phoneticPr fontId="5"/>
  </si>
  <si>
    <t>R02</t>
    <phoneticPr fontId="5"/>
  </si>
  <si>
    <t>R03</t>
    <phoneticPr fontId="5"/>
  </si>
  <si>
    <t>R04</t>
    <phoneticPr fontId="5"/>
  </si>
  <si>
    <t>R05</t>
    <phoneticPr fontId="5"/>
  </si>
  <si>
    <t>大規模施設整備積立基金</t>
    <rPh sb="0" eb="5">
      <t>ダイキボシセツ</t>
    </rPh>
    <rPh sb="5" eb="7">
      <t>セイビ</t>
    </rPh>
    <rPh sb="7" eb="11">
      <t>ツミタテキキン</t>
    </rPh>
    <phoneticPr fontId="5"/>
  </si>
  <si>
    <t>職員退職手当基金</t>
    <rPh sb="0" eb="6">
      <t>ショクインタイショクテアテ</t>
    </rPh>
    <rPh sb="6" eb="8">
      <t>キキン</t>
    </rPh>
    <phoneticPr fontId="2"/>
  </si>
  <si>
    <t>市営住宅等管理運営等基金</t>
    <rPh sb="0" eb="2">
      <t>シエイ</t>
    </rPh>
    <rPh sb="2" eb="4">
      <t>ジュウタク</t>
    </rPh>
    <rPh sb="4" eb="5">
      <t>トウ</t>
    </rPh>
    <rPh sb="5" eb="9">
      <t>カンリウンエイ</t>
    </rPh>
    <rPh sb="9" eb="10">
      <t>トウ</t>
    </rPh>
    <rPh sb="10" eb="12">
      <t>キキン</t>
    </rPh>
    <phoneticPr fontId="2"/>
  </si>
  <si>
    <t>－</t>
    <phoneticPr fontId="2"/>
  </si>
  <si>
    <t>リニア関連名古屋駅周辺地区まちづくり基金</t>
    <rPh sb="3" eb="5">
      <t>カンレン</t>
    </rPh>
    <rPh sb="5" eb="8">
      <t>ナゴヤ</t>
    </rPh>
    <rPh sb="8" eb="9">
      <t>エキ</t>
    </rPh>
    <rPh sb="9" eb="11">
      <t>シュウヘン</t>
    </rPh>
    <rPh sb="11" eb="13">
      <t>チク</t>
    </rPh>
    <rPh sb="18" eb="20">
      <t>キキン</t>
    </rPh>
    <phoneticPr fontId="2"/>
  </si>
  <si>
    <t>アジア・アジアパラ競技大会基金</t>
    <rPh sb="9" eb="13">
      <t>キョウギタイカイ</t>
    </rPh>
    <rPh sb="13" eb="15">
      <t>キキン</t>
    </rPh>
    <phoneticPr fontId="2"/>
  </si>
  <si>
    <t>名古屋港管理組合　一般会計</t>
    <rPh sb="0" eb="3">
      <t>ナゴヤ</t>
    </rPh>
    <rPh sb="3" eb="4">
      <t>コウ</t>
    </rPh>
    <rPh sb="4" eb="6">
      <t>カンリ</t>
    </rPh>
    <rPh sb="6" eb="8">
      <t>クミアイ</t>
    </rPh>
    <rPh sb="9" eb="11">
      <t>イッパン</t>
    </rPh>
    <rPh sb="11" eb="13">
      <t>カイケイ</t>
    </rPh>
    <phoneticPr fontId="1"/>
  </si>
  <si>
    <t>名古屋港管理組合　基金特別会計</t>
    <rPh sb="0" eb="3">
      <t>ナゴヤ</t>
    </rPh>
    <rPh sb="3" eb="4">
      <t>コウ</t>
    </rPh>
    <rPh sb="4" eb="6">
      <t>カンリ</t>
    </rPh>
    <rPh sb="6" eb="8">
      <t>クミアイ</t>
    </rPh>
    <rPh sb="9" eb="11">
      <t>キキン</t>
    </rPh>
    <rPh sb="11" eb="13">
      <t>トクベツ</t>
    </rPh>
    <rPh sb="13" eb="15">
      <t>カイケイ</t>
    </rPh>
    <phoneticPr fontId="1"/>
  </si>
  <si>
    <t>名古屋港管理組合　施設運営事業会計</t>
    <rPh sb="0" eb="3">
      <t>ナゴヤ</t>
    </rPh>
    <rPh sb="3" eb="4">
      <t>コウ</t>
    </rPh>
    <rPh sb="4" eb="6">
      <t>カンリ</t>
    </rPh>
    <rPh sb="6" eb="8">
      <t>クミアイ</t>
    </rPh>
    <rPh sb="9" eb="11">
      <t>シセツ</t>
    </rPh>
    <rPh sb="11" eb="13">
      <t>ウンエイ</t>
    </rPh>
    <rPh sb="13" eb="15">
      <t>ジギョウ</t>
    </rPh>
    <rPh sb="15" eb="17">
      <t>カイケイ</t>
    </rPh>
    <phoneticPr fontId="1"/>
  </si>
  <si>
    <t>名古屋港管理組合　埋立事業会計</t>
    <rPh sb="0" eb="3">
      <t>ナゴヤ</t>
    </rPh>
    <rPh sb="3" eb="4">
      <t>コウ</t>
    </rPh>
    <rPh sb="4" eb="6">
      <t>カンリ</t>
    </rPh>
    <rPh sb="6" eb="8">
      <t>クミアイ</t>
    </rPh>
    <rPh sb="9" eb="11">
      <t>ウメタテ</t>
    </rPh>
    <rPh sb="11" eb="13">
      <t>ジギョウ</t>
    </rPh>
    <rPh sb="13" eb="15">
      <t>カイケイ</t>
    </rPh>
    <phoneticPr fontId="1"/>
  </si>
  <si>
    <t>愛知県競馬組合</t>
    <rPh sb="0" eb="3">
      <t>アイチケン</t>
    </rPh>
    <rPh sb="3" eb="5">
      <t>ケイバ</t>
    </rPh>
    <rPh sb="5" eb="7">
      <t>クミアイ</t>
    </rPh>
    <phoneticPr fontId="1"/>
  </si>
  <si>
    <t>名古屋競輪組合　一般会計</t>
    <rPh sb="0" eb="3">
      <t>ナゴヤ</t>
    </rPh>
    <rPh sb="3" eb="5">
      <t>ケイリン</t>
    </rPh>
    <rPh sb="5" eb="7">
      <t>クミアイ</t>
    </rPh>
    <rPh sb="8" eb="10">
      <t>イッパン</t>
    </rPh>
    <rPh sb="10" eb="12">
      <t>カイケイ</t>
    </rPh>
    <phoneticPr fontId="1"/>
  </si>
  <si>
    <t>名古屋競輪組合　競輪事業特別会計</t>
    <rPh sb="0" eb="3">
      <t>ナゴヤ</t>
    </rPh>
    <rPh sb="3" eb="5">
      <t>ケイリン</t>
    </rPh>
    <rPh sb="5" eb="7">
      <t>クミアイ</t>
    </rPh>
    <rPh sb="8" eb="10">
      <t>ケイリン</t>
    </rPh>
    <rPh sb="10" eb="12">
      <t>ジギョウ</t>
    </rPh>
    <rPh sb="12" eb="14">
      <t>トクベツ</t>
    </rPh>
    <rPh sb="14" eb="16">
      <t>カイケイ</t>
    </rPh>
    <phoneticPr fontId="1"/>
  </si>
  <si>
    <t>愛知県後期高齢者医療広域連合　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1"/>
  </si>
  <si>
    <t>愛知県後期高齢者医療広域連合　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
  </si>
  <si>
    <t>法適用企業</t>
    <rPh sb="0" eb="3">
      <t>ホウテキヨウ</t>
    </rPh>
    <rPh sb="3" eb="5">
      <t>キギョウ</t>
    </rPh>
    <phoneticPr fontId="3"/>
  </si>
  <si>
    <t>名古屋国際センター</t>
  </si>
  <si>
    <t>名古屋市民休暇村管理公社</t>
  </si>
  <si>
    <t>名古屋フィルハーモニー交響楽団</t>
  </si>
  <si>
    <t>名古屋市文化振興事業団</t>
  </si>
  <si>
    <t>名古屋産業振興公社</t>
  </si>
  <si>
    <t>名古屋市中小企業共済会</t>
  </si>
  <si>
    <t>名古屋食肉公社</t>
  </si>
  <si>
    <t>名古屋市小規模事業金融公社</t>
  </si>
  <si>
    <t>名古屋観光コンベンションビューロー</t>
  </si>
  <si>
    <t>名古屋まちづくり公社</t>
  </si>
  <si>
    <t>なごや建設事業サービス財団</t>
  </si>
  <si>
    <t>名古屋市教育スポーツ協会</t>
  </si>
  <si>
    <t>木曽三川水源造成公社</t>
  </si>
  <si>
    <t>愛知県暴力追放運動推進センター</t>
  </si>
  <si>
    <t>名古屋食肉市場</t>
  </si>
  <si>
    <t>国際デザインセンター</t>
  </si>
  <si>
    <t>名古屋埠頭</t>
  </si>
  <si>
    <t>名古屋テレビ塔</t>
  </si>
  <si>
    <t>若宮大通駐車場</t>
  </si>
  <si>
    <t>名古屋ガイドウェイバス</t>
  </si>
  <si>
    <t>栄公園振興</t>
  </si>
  <si>
    <t>名古屋臨海高速鉄道</t>
  </si>
  <si>
    <t>名古屋西部ソイルリサイクル</t>
  </si>
  <si>
    <t>名古屋交通開発機構</t>
  </si>
  <si>
    <t>名古屋市住宅供給公社</t>
  </si>
  <si>
    <t>名古屋高速道路公社</t>
  </si>
  <si>
    <t>公立大学法人名古屋市立大学</t>
  </si>
  <si>
    <t>名古屋上下水道総合サービス</t>
  </si>
  <si>
    <t>中部国際空港株式会社</t>
  </si>
  <si>
    <t>93.1％出資</t>
    <rPh sb="5" eb="7">
      <t>シュッシ</t>
    </rPh>
    <phoneticPr fontId="2"/>
  </si>
  <si>
    <t>100％出資</t>
    <rPh sb="4" eb="6">
      <t>シュッシ</t>
    </rPh>
    <phoneticPr fontId="2"/>
  </si>
  <si>
    <t>50％出資</t>
    <rPh sb="3" eb="5">
      <t>シュッシ</t>
    </rPh>
    <phoneticPr fontId="2"/>
  </si>
  <si>
    <t>55.7％出資</t>
    <rPh sb="5" eb="7">
      <t>シュッシ</t>
    </rPh>
    <phoneticPr fontId="2"/>
  </si>
  <si>
    <t>85.1％出資</t>
    <rPh sb="5" eb="7">
      <t>シュッシ</t>
    </rPh>
    <phoneticPr fontId="2"/>
  </si>
  <si>
    <t>8.3％出資</t>
    <rPh sb="4" eb="6">
      <t>シュッシ</t>
    </rPh>
    <phoneticPr fontId="2"/>
  </si>
  <si>
    <t>47.4％出資</t>
    <rPh sb="5" eb="7">
      <t>シュッシ</t>
    </rPh>
    <phoneticPr fontId="2"/>
  </si>
  <si>
    <t>100％出資</t>
  </si>
  <si>
    <t>6.3％出資</t>
  </si>
  <si>
    <t>26.7％出資</t>
  </si>
  <si>
    <t>49.2％出資</t>
    <rPh sb="5" eb="7">
      <t>シュッシ</t>
    </rPh>
    <phoneticPr fontId="2"/>
  </si>
  <si>
    <t>33.0％出資</t>
  </si>
  <si>
    <t>33.3％出資</t>
  </si>
  <si>
    <t>25％出資</t>
  </si>
  <si>
    <t>56.6％出資</t>
  </si>
  <si>
    <t>63.3％出資</t>
  </si>
  <si>
    <t>52.5％出資</t>
  </si>
  <si>
    <t>76.9％出資</t>
  </si>
  <si>
    <t>41％出資</t>
  </si>
  <si>
    <t>50％出資</t>
  </si>
  <si>
    <t>95.2％出資</t>
    <rPh sb="5" eb="7">
      <t>シュッシ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</si>
</sst>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57132</c:v>
                </c:pt>
                <c:pt idx="1">
                  <c:v>58766</c:v>
                </c:pt>
                <c:pt idx="2">
                  <c:v>62482</c:v>
                </c:pt>
                <c:pt idx="3">
                  <c:v>59288</c:v>
                </c:pt>
                <c:pt idx="4">
                  <c:v>63490</c:v>
                </c:pt>
              </c:numCache>
            </c:numRef>
          </c:val>
          <c:smooth val="0"/>
          <c:extLst>
            <c:ext xmlns:c16="http://schemas.microsoft.com/office/drawing/2014/chart" uri="{C3380CC4-5D6E-409C-BE32-E72D297353CC}">
              <c16:uniqueId val="{00000000-F647-4A7E-8EEB-F79C8F6A8E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46135</c:v>
                </c:pt>
                <c:pt idx="1">
                  <c:v>50857</c:v>
                </c:pt>
                <c:pt idx="2">
                  <c:v>50248</c:v>
                </c:pt>
                <c:pt idx="3">
                  <c:v>54487</c:v>
                </c:pt>
                <c:pt idx="4">
                  <c:v>52248</c:v>
                </c:pt>
              </c:numCache>
            </c:numRef>
          </c:val>
          <c:smooth val="0"/>
          <c:extLst>
            <c:ext xmlns:c16="http://schemas.microsoft.com/office/drawing/2014/chart" uri="{C3380CC4-5D6E-409C-BE32-E72D297353CC}">
              <c16:uniqueId val="{00000001-F647-4A7E-8EEB-F79C8F6A8E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1.21</c:v>
                </c:pt>
                <c:pt idx="1">
                  <c:v>1.29</c:v>
                </c:pt>
                <c:pt idx="2">
                  <c:v>1.52</c:v>
                </c:pt>
                <c:pt idx="3">
                  <c:v>1.23</c:v>
                </c:pt>
                <c:pt idx="4">
                  <c:v>1.39</c:v>
                </c:pt>
              </c:numCache>
            </c:numRef>
          </c:val>
          <c:extLst>
            <c:ext xmlns:c16="http://schemas.microsoft.com/office/drawing/2014/chart" uri="{C3380CC4-5D6E-409C-BE32-E72D297353CC}">
              <c16:uniqueId val="{00000000-6BA1-41CC-B572-CC8F858F8F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1.93</c:v>
                </c:pt>
                <c:pt idx="1">
                  <c:v>2.1800000000000002</c:v>
                </c:pt>
                <c:pt idx="2">
                  <c:v>3.01</c:v>
                </c:pt>
                <c:pt idx="3">
                  <c:v>5.68</c:v>
                </c:pt>
                <c:pt idx="4">
                  <c:v>3.55</c:v>
                </c:pt>
              </c:numCache>
            </c:numRef>
          </c:val>
          <c:extLst>
            <c:ext xmlns:c16="http://schemas.microsoft.com/office/drawing/2014/chart" uri="{C3380CC4-5D6E-409C-BE32-E72D297353CC}">
              <c16:uniqueId val="{00000001-6BA1-41CC-B572-CC8F858F8F9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c:v>
                </c:pt>
                <c:pt idx="1">
                  <c:v>-0.18</c:v>
                </c:pt>
                <c:pt idx="2">
                  <c:v>0.59</c:v>
                </c:pt>
                <c:pt idx="3">
                  <c:v>1.7</c:v>
                </c:pt>
                <c:pt idx="4">
                  <c:v>-2.3199999999999998</c:v>
                </c:pt>
              </c:numCache>
            </c:numRef>
          </c:val>
          <c:smooth val="0"/>
          <c:extLst>
            <c:ext xmlns:c16="http://schemas.microsoft.com/office/drawing/2014/chart" uri="{C3380CC4-5D6E-409C-BE32-E72D297353CC}">
              <c16:uniqueId val="{00000002-6BA1-41CC-B572-CC8F858F8F9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0.34</c:v>
                </c:pt>
                <c:pt idx="2">
                  <c:v>#N/A</c:v>
                </c:pt>
                <c:pt idx="3">
                  <c:v>0.51</c:v>
                </c:pt>
                <c:pt idx="4">
                  <c:v>#N/A</c:v>
                </c:pt>
                <c:pt idx="5">
                  <c:v>0.39</c:v>
                </c:pt>
                <c:pt idx="6">
                  <c:v>#N/A</c:v>
                </c:pt>
                <c:pt idx="7">
                  <c:v>0.15</c:v>
                </c:pt>
                <c:pt idx="8">
                  <c:v>#N/A</c:v>
                </c:pt>
                <c:pt idx="9">
                  <c:v>0.01</c:v>
                </c:pt>
              </c:numCache>
            </c:numRef>
          </c:val>
          <c:extLst>
            <c:ext xmlns:c16="http://schemas.microsoft.com/office/drawing/2014/chart" uri="{C3380CC4-5D6E-409C-BE32-E72D297353CC}">
              <c16:uniqueId val="{00000000-8793-4A85-9506-929C13117C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93-4A85-9506-929C13117C0D}"/>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0.19</c:v>
                </c:pt>
                <c:pt idx="4">
                  <c:v>#N/A</c:v>
                </c:pt>
                <c:pt idx="5">
                  <c:v>0.2</c:v>
                </c:pt>
                <c:pt idx="6">
                  <c:v>#N/A</c:v>
                </c:pt>
                <c:pt idx="7">
                  <c:v>0.06</c:v>
                </c:pt>
                <c:pt idx="8">
                  <c:v>#N/A</c:v>
                </c:pt>
                <c:pt idx="9">
                  <c:v>0.13</c:v>
                </c:pt>
              </c:numCache>
            </c:numRef>
          </c:val>
          <c:extLst>
            <c:ext xmlns:c16="http://schemas.microsoft.com/office/drawing/2014/chart" uri="{C3380CC4-5D6E-409C-BE32-E72D297353CC}">
              <c16:uniqueId val="{00000002-8793-4A85-9506-929C13117C0D}"/>
            </c:ext>
          </c:extLst>
        </c:ser>
        <c:ser>
          <c:idx val="3"/>
          <c:order val="3"/>
          <c:tx>
            <c:strRef>
              <c:f>データシート!$A$30</c:f>
              <c:strCache>
                <c:ptCount val="1"/>
                <c:pt idx="0">
                  <c:v>自動車運送事業会計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0.86</c:v>
                </c:pt>
                <c:pt idx="2">
                  <c:v>#N/A</c:v>
                </c:pt>
                <c:pt idx="3">
                  <c:v>0.56999999999999995</c:v>
                </c:pt>
                <c:pt idx="4">
                  <c:v>#N/A</c:v>
                </c:pt>
                <c:pt idx="5">
                  <c:v>0.27</c:v>
                </c:pt>
                <c:pt idx="6">
                  <c:v>#N/A</c:v>
                </c:pt>
                <c:pt idx="7">
                  <c:v>0.08</c:v>
                </c:pt>
                <c:pt idx="8">
                  <c:v>#N/A</c:v>
                </c:pt>
                <c:pt idx="9">
                  <c:v>0.13</c:v>
                </c:pt>
              </c:numCache>
            </c:numRef>
          </c:val>
          <c:extLst>
            <c:ext xmlns:c16="http://schemas.microsoft.com/office/drawing/2014/chart" uri="{C3380CC4-5D6E-409C-BE32-E72D297353CC}">
              <c16:uniqueId val="{00000003-8793-4A85-9506-929C13117C0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0.19</c:v>
                </c:pt>
                <c:pt idx="2">
                  <c:v>#N/A</c:v>
                </c:pt>
                <c:pt idx="3">
                  <c:v>0.21</c:v>
                </c:pt>
                <c:pt idx="4">
                  <c:v>#N/A</c:v>
                </c:pt>
                <c:pt idx="5">
                  <c:v>0.21</c:v>
                </c:pt>
                <c:pt idx="6">
                  <c:v>#N/A</c:v>
                </c:pt>
                <c:pt idx="7">
                  <c:v>0.23</c:v>
                </c:pt>
                <c:pt idx="8">
                  <c:v>#N/A</c:v>
                </c:pt>
                <c:pt idx="9">
                  <c:v>0.23</c:v>
                </c:pt>
              </c:numCache>
            </c:numRef>
          </c:val>
          <c:extLst>
            <c:ext xmlns:c16="http://schemas.microsoft.com/office/drawing/2014/chart" uri="{C3380CC4-5D6E-409C-BE32-E72D297353CC}">
              <c16:uniqueId val="{00000004-8793-4A85-9506-929C13117C0D}"/>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0.37</c:v>
                </c:pt>
                <c:pt idx="2">
                  <c:v>#N/A</c:v>
                </c:pt>
                <c:pt idx="3">
                  <c:v>0.38</c:v>
                </c:pt>
                <c:pt idx="4">
                  <c:v>#N/A</c:v>
                </c:pt>
                <c:pt idx="5">
                  <c:v>0.38</c:v>
                </c:pt>
                <c:pt idx="6">
                  <c:v>#N/A</c:v>
                </c:pt>
                <c:pt idx="7">
                  <c:v>0.38</c:v>
                </c:pt>
                <c:pt idx="8">
                  <c:v>#N/A</c:v>
                </c:pt>
                <c:pt idx="9">
                  <c:v>0.38</c:v>
                </c:pt>
              </c:numCache>
            </c:numRef>
          </c:val>
          <c:extLst>
            <c:ext xmlns:c16="http://schemas.microsoft.com/office/drawing/2014/chart" uri="{C3380CC4-5D6E-409C-BE32-E72D297353CC}">
              <c16:uniqueId val="{00000005-8793-4A85-9506-929C13117C0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c:v>
                </c:pt>
                <c:pt idx="2">
                  <c:v>#N/A</c:v>
                </c:pt>
                <c:pt idx="3">
                  <c:v>0.79</c:v>
                </c:pt>
                <c:pt idx="4">
                  <c:v>#N/A</c:v>
                </c:pt>
                <c:pt idx="5">
                  <c:v>1.1299999999999999</c:v>
                </c:pt>
                <c:pt idx="6">
                  <c:v>#N/A</c:v>
                </c:pt>
                <c:pt idx="7">
                  <c:v>0.94</c:v>
                </c:pt>
                <c:pt idx="8">
                  <c:v>#N/A</c:v>
                </c:pt>
                <c:pt idx="9">
                  <c:v>0.9</c:v>
                </c:pt>
              </c:numCache>
            </c:numRef>
          </c:val>
          <c:extLst>
            <c:ext xmlns:c16="http://schemas.microsoft.com/office/drawing/2014/chart" uri="{C3380CC4-5D6E-409C-BE32-E72D297353CC}">
              <c16:uniqueId val="{00000006-8793-4A85-9506-929C13117C0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1.22</c:v>
                </c:pt>
                <c:pt idx="2">
                  <c:v>#N/A</c:v>
                </c:pt>
                <c:pt idx="3">
                  <c:v>1.27</c:v>
                </c:pt>
                <c:pt idx="4">
                  <c:v>#N/A</c:v>
                </c:pt>
                <c:pt idx="5">
                  <c:v>1.54</c:v>
                </c:pt>
                <c:pt idx="6">
                  <c:v>#N/A</c:v>
                </c:pt>
                <c:pt idx="7">
                  <c:v>1.26</c:v>
                </c:pt>
                <c:pt idx="8">
                  <c:v>#N/A</c:v>
                </c:pt>
                <c:pt idx="9">
                  <c:v>1.42</c:v>
                </c:pt>
              </c:numCache>
            </c:numRef>
          </c:val>
          <c:extLst>
            <c:ext xmlns:c16="http://schemas.microsoft.com/office/drawing/2014/chart" uri="{C3380CC4-5D6E-409C-BE32-E72D297353CC}">
              <c16:uniqueId val="{00000007-8793-4A85-9506-929C13117C0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5.37</c:v>
                </c:pt>
                <c:pt idx="2">
                  <c:v>#N/A</c:v>
                </c:pt>
                <c:pt idx="3">
                  <c:v>4.8</c:v>
                </c:pt>
                <c:pt idx="4">
                  <c:v>#N/A</c:v>
                </c:pt>
                <c:pt idx="5">
                  <c:v>4.55</c:v>
                </c:pt>
                <c:pt idx="6">
                  <c:v>#N/A</c:v>
                </c:pt>
                <c:pt idx="7">
                  <c:v>4.01</c:v>
                </c:pt>
                <c:pt idx="8">
                  <c:v>#N/A</c:v>
                </c:pt>
                <c:pt idx="9">
                  <c:v>3.36</c:v>
                </c:pt>
              </c:numCache>
            </c:numRef>
          </c:val>
          <c:extLst>
            <c:ext xmlns:c16="http://schemas.microsoft.com/office/drawing/2014/chart" uri="{C3380CC4-5D6E-409C-BE32-E72D297353CC}">
              <c16:uniqueId val="{00000008-8793-4A85-9506-929C13117C0D}"/>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4.32</c:v>
                </c:pt>
                <c:pt idx="2">
                  <c:v>#N/A</c:v>
                </c:pt>
                <c:pt idx="3">
                  <c:v>3.42</c:v>
                </c:pt>
                <c:pt idx="4">
                  <c:v>#N/A</c:v>
                </c:pt>
                <c:pt idx="5">
                  <c:v>3.95</c:v>
                </c:pt>
                <c:pt idx="6">
                  <c:v>#N/A</c:v>
                </c:pt>
                <c:pt idx="7">
                  <c:v>3.98</c:v>
                </c:pt>
                <c:pt idx="8">
                  <c:v>#N/A</c:v>
                </c:pt>
                <c:pt idx="9">
                  <c:v>3.47</c:v>
                </c:pt>
              </c:numCache>
            </c:numRef>
          </c:val>
          <c:extLst>
            <c:ext xmlns:c16="http://schemas.microsoft.com/office/drawing/2014/chart" uri="{C3380CC4-5D6E-409C-BE32-E72D297353CC}">
              <c16:uniqueId val="{00000009-8793-4A85-9506-929C13117C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132657</c:v>
                </c:pt>
                <c:pt idx="5">
                  <c:v>128276</c:v>
                </c:pt>
                <c:pt idx="8">
                  <c:v>135776</c:v>
                </c:pt>
                <c:pt idx="11">
                  <c:v>131265</c:v>
                </c:pt>
                <c:pt idx="14">
                  <c:v>126316</c:v>
                </c:pt>
              </c:numCache>
            </c:numRef>
          </c:val>
          <c:extLst>
            <c:ext xmlns:c16="http://schemas.microsoft.com/office/drawing/2014/chart" uri="{C3380CC4-5D6E-409C-BE32-E72D297353CC}">
              <c16:uniqueId val="{00000000-8583-46D2-934D-77A4B13432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83-46D2-934D-77A4B13432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1279</c:v>
                </c:pt>
                <c:pt idx="3">
                  <c:v>4117</c:v>
                </c:pt>
                <c:pt idx="6">
                  <c:v>8115</c:v>
                </c:pt>
                <c:pt idx="9">
                  <c:v>9095</c:v>
                </c:pt>
                <c:pt idx="12">
                  <c:v>6327</c:v>
                </c:pt>
              </c:numCache>
            </c:numRef>
          </c:val>
          <c:extLst>
            <c:ext xmlns:c16="http://schemas.microsoft.com/office/drawing/2014/chart" uri="{C3380CC4-5D6E-409C-BE32-E72D297353CC}">
              <c16:uniqueId val="{00000002-8583-46D2-934D-77A4B13432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3460</c:v>
                </c:pt>
                <c:pt idx="3">
                  <c:v>3184</c:v>
                </c:pt>
                <c:pt idx="6">
                  <c:v>2838</c:v>
                </c:pt>
                <c:pt idx="9">
                  <c:v>2651</c:v>
                </c:pt>
                <c:pt idx="12">
                  <c:v>2594</c:v>
                </c:pt>
              </c:numCache>
            </c:numRef>
          </c:val>
          <c:extLst>
            <c:ext xmlns:c16="http://schemas.microsoft.com/office/drawing/2014/chart" uri="{C3380CC4-5D6E-409C-BE32-E72D297353CC}">
              <c16:uniqueId val="{00000003-8583-46D2-934D-77A4B13432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38563</c:v>
                </c:pt>
                <c:pt idx="3">
                  <c:v>36479</c:v>
                </c:pt>
                <c:pt idx="6">
                  <c:v>33992</c:v>
                </c:pt>
                <c:pt idx="9">
                  <c:v>32769</c:v>
                </c:pt>
                <c:pt idx="12">
                  <c:v>34396</c:v>
                </c:pt>
              </c:numCache>
            </c:numRef>
          </c:val>
          <c:extLst>
            <c:ext xmlns:c16="http://schemas.microsoft.com/office/drawing/2014/chart" uri="{C3380CC4-5D6E-409C-BE32-E72D297353CC}">
              <c16:uniqueId val="{00000004-8583-46D2-934D-77A4B13432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52421</c:v>
                </c:pt>
                <c:pt idx="3">
                  <c:v>50858</c:v>
                </c:pt>
                <c:pt idx="6">
                  <c:v>49255</c:v>
                </c:pt>
                <c:pt idx="9">
                  <c:v>49280</c:v>
                </c:pt>
                <c:pt idx="12">
                  <c:v>50117</c:v>
                </c:pt>
              </c:numCache>
            </c:numRef>
          </c:val>
          <c:extLst>
            <c:ext xmlns:c16="http://schemas.microsoft.com/office/drawing/2014/chart" uri="{C3380CC4-5D6E-409C-BE32-E72D297353CC}">
              <c16:uniqueId val="{00000005-8583-46D2-934D-77A4B13432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11294</c:v>
                </c:pt>
                <c:pt idx="3">
                  <c:v>8936</c:v>
                </c:pt>
                <c:pt idx="6">
                  <c:v>9059</c:v>
                </c:pt>
                <c:pt idx="9">
                  <c:v>6401</c:v>
                </c:pt>
                <c:pt idx="12">
                  <c:v>6436</c:v>
                </c:pt>
              </c:numCache>
            </c:numRef>
          </c:val>
          <c:extLst>
            <c:ext xmlns:c16="http://schemas.microsoft.com/office/drawing/2014/chart" uri="{C3380CC4-5D6E-409C-BE32-E72D297353CC}">
              <c16:uniqueId val="{00000006-8583-46D2-934D-77A4B13432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68896</c:v>
                </c:pt>
                <c:pt idx="3">
                  <c:v>69100</c:v>
                </c:pt>
                <c:pt idx="6">
                  <c:v>71895</c:v>
                </c:pt>
                <c:pt idx="9">
                  <c:v>68944</c:v>
                </c:pt>
                <c:pt idx="12">
                  <c:v>66793</c:v>
                </c:pt>
              </c:numCache>
            </c:numRef>
          </c:val>
          <c:extLst>
            <c:ext xmlns:c16="http://schemas.microsoft.com/office/drawing/2014/chart" uri="{C3380CC4-5D6E-409C-BE32-E72D297353CC}">
              <c16:uniqueId val="{00000007-8583-46D2-934D-77A4B134329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43256</c:v>
                </c:pt>
                <c:pt idx="2">
                  <c:v>#N/A</c:v>
                </c:pt>
                <c:pt idx="3">
                  <c:v>#N/A</c:v>
                </c:pt>
                <c:pt idx="4">
                  <c:v>44398</c:v>
                </c:pt>
                <c:pt idx="5">
                  <c:v>#N/A</c:v>
                </c:pt>
                <c:pt idx="6">
                  <c:v>#N/A</c:v>
                </c:pt>
                <c:pt idx="7">
                  <c:v>39378</c:v>
                </c:pt>
                <c:pt idx="8">
                  <c:v>#N/A</c:v>
                </c:pt>
                <c:pt idx="9">
                  <c:v>#N/A</c:v>
                </c:pt>
                <c:pt idx="10">
                  <c:v>37875</c:v>
                </c:pt>
                <c:pt idx="11">
                  <c:v>#N/A</c:v>
                </c:pt>
                <c:pt idx="12">
                  <c:v>#N/A</c:v>
                </c:pt>
                <c:pt idx="13">
                  <c:v>40347</c:v>
                </c:pt>
                <c:pt idx="14">
                  <c:v>#N/A</c:v>
                </c:pt>
              </c:numCache>
            </c:numRef>
          </c:val>
          <c:smooth val="0"/>
          <c:extLst>
            <c:ext xmlns:c16="http://schemas.microsoft.com/office/drawing/2014/chart" uri="{C3380CC4-5D6E-409C-BE32-E72D297353CC}">
              <c16:uniqueId val="{00000008-8583-46D2-934D-77A4B134329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882568</c:v>
                </c:pt>
                <c:pt idx="5">
                  <c:v>863489</c:v>
                </c:pt>
                <c:pt idx="8">
                  <c:v>859603</c:v>
                </c:pt>
                <c:pt idx="11">
                  <c:v>839519</c:v>
                </c:pt>
                <c:pt idx="14">
                  <c:v>811152</c:v>
                </c:pt>
              </c:numCache>
            </c:numRef>
          </c:val>
          <c:extLst>
            <c:ext xmlns:c16="http://schemas.microsoft.com/office/drawing/2014/chart" uri="{C3380CC4-5D6E-409C-BE32-E72D297353CC}">
              <c16:uniqueId val="{00000000-BD92-4E70-9E36-D7BF7665A5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591881</c:v>
                </c:pt>
                <c:pt idx="5">
                  <c:v>603656</c:v>
                </c:pt>
                <c:pt idx="8">
                  <c:v>605086</c:v>
                </c:pt>
                <c:pt idx="11">
                  <c:v>606604</c:v>
                </c:pt>
                <c:pt idx="14">
                  <c:v>653490</c:v>
                </c:pt>
              </c:numCache>
            </c:numRef>
          </c:val>
          <c:extLst>
            <c:ext xmlns:c16="http://schemas.microsoft.com/office/drawing/2014/chart" uri="{C3380CC4-5D6E-409C-BE32-E72D297353CC}">
              <c16:uniqueId val="{00000001-BD92-4E70-9E36-D7BF7665A5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273878</c:v>
                </c:pt>
                <c:pt idx="5">
                  <c:v>284698</c:v>
                </c:pt>
                <c:pt idx="8">
                  <c:v>316208</c:v>
                </c:pt>
                <c:pt idx="11">
                  <c:v>372109</c:v>
                </c:pt>
                <c:pt idx="14">
                  <c:v>386417</c:v>
                </c:pt>
              </c:numCache>
            </c:numRef>
          </c:val>
          <c:extLst>
            <c:ext xmlns:c16="http://schemas.microsoft.com/office/drawing/2014/chart" uri="{C3380CC4-5D6E-409C-BE32-E72D297353CC}">
              <c16:uniqueId val="{00000002-BD92-4E70-9E36-D7BF7665A5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92-4E70-9E36-D7BF7665A5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92-4E70-9E36-D7BF7665A5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5255</c:v>
                </c:pt>
                <c:pt idx="3">
                  <c:v>3158</c:v>
                </c:pt>
                <c:pt idx="6">
                  <c:v>783</c:v>
                </c:pt>
                <c:pt idx="9">
                  <c:v>9</c:v>
                </c:pt>
                <c:pt idx="12">
                  <c:v>0</c:v>
                </c:pt>
              </c:numCache>
            </c:numRef>
          </c:val>
          <c:extLst>
            <c:ext xmlns:c16="http://schemas.microsoft.com/office/drawing/2014/chart" uri="{C3380CC4-5D6E-409C-BE32-E72D297353CC}">
              <c16:uniqueId val="{00000005-BD92-4E70-9E36-D7BF7665A5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183847</c:v>
                </c:pt>
                <c:pt idx="3">
                  <c:v>180361</c:v>
                </c:pt>
                <c:pt idx="6">
                  <c:v>182206</c:v>
                </c:pt>
                <c:pt idx="9">
                  <c:v>179150</c:v>
                </c:pt>
                <c:pt idx="12">
                  <c:v>185680</c:v>
                </c:pt>
              </c:numCache>
            </c:numRef>
          </c:val>
          <c:extLst>
            <c:ext xmlns:c16="http://schemas.microsoft.com/office/drawing/2014/chart" uri="{C3380CC4-5D6E-409C-BE32-E72D297353CC}">
              <c16:uniqueId val="{00000006-BD92-4E70-9E36-D7BF7665A5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26920</c:v>
                </c:pt>
                <c:pt idx="3">
                  <c:v>32000</c:v>
                </c:pt>
                <c:pt idx="6">
                  <c:v>33212</c:v>
                </c:pt>
                <c:pt idx="9">
                  <c:v>35127</c:v>
                </c:pt>
                <c:pt idx="12">
                  <c:v>37329</c:v>
                </c:pt>
              </c:numCache>
            </c:numRef>
          </c:val>
          <c:extLst>
            <c:ext xmlns:c16="http://schemas.microsoft.com/office/drawing/2014/chart" uri="{C3380CC4-5D6E-409C-BE32-E72D297353CC}">
              <c16:uniqueId val="{00000007-BD92-4E70-9E36-D7BF7665A5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478036</c:v>
                </c:pt>
                <c:pt idx="3">
                  <c:v>464249</c:v>
                </c:pt>
                <c:pt idx="6">
                  <c:v>420988</c:v>
                </c:pt>
                <c:pt idx="9">
                  <c:v>412069</c:v>
                </c:pt>
                <c:pt idx="12">
                  <c:v>405171</c:v>
                </c:pt>
              </c:numCache>
            </c:numRef>
          </c:val>
          <c:extLst>
            <c:ext xmlns:c16="http://schemas.microsoft.com/office/drawing/2014/chart" uri="{C3380CC4-5D6E-409C-BE32-E72D297353CC}">
              <c16:uniqueId val="{00000008-BD92-4E70-9E36-D7BF7665A5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57000</c:v>
                </c:pt>
                <c:pt idx="3">
                  <c:v>86715</c:v>
                </c:pt>
                <c:pt idx="6">
                  <c:v>77304</c:v>
                </c:pt>
                <c:pt idx="9">
                  <c:v>67537</c:v>
                </c:pt>
                <c:pt idx="12">
                  <c:v>63368</c:v>
                </c:pt>
              </c:numCache>
            </c:numRef>
          </c:val>
          <c:extLst>
            <c:ext xmlns:c16="http://schemas.microsoft.com/office/drawing/2014/chart" uri="{C3380CC4-5D6E-409C-BE32-E72D297353CC}">
              <c16:uniqueId val="{00000009-BD92-4E70-9E36-D7BF7665A5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1598225</c:v>
                </c:pt>
                <c:pt idx="3">
                  <c:v>1595842</c:v>
                </c:pt>
                <c:pt idx="6">
                  <c:v>1634674</c:v>
                </c:pt>
                <c:pt idx="9">
                  <c:v>1651985</c:v>
                </c:pt>
                <c:pt idx="12">
                  <c:v>1667606</c:v>
                </c:pt>
              </c:numCache>
            </c:numRef>
          </c:val>
          <c:extLst>
            <c:ext xmlns:c16="http://schemas.microsoft.com/office/drawing/2014/chart" uri="{C3380CC4-5D6E-409C-BE32-E72D297353CC}">
              <c16:uniqueId val="{0000000A-BD92-4E70-9E36-D7BF7665A51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600956</c:v>
                </c:pt>
                <c:pt idx="2">
                  <c:v>#N/A</c:v>
                </c:pt>
                <c:pt idx="3">
                  <c:v>#N/A</c:v>
                </c:pt>
                <c:pt idx="4">
                  <c:v>610481</c:v>
                </c:pt>
                <c:pt idx="5">
                  <c:v>#N/A</c:v>
                </c:pt>
                <c:pt idx="6">
                  <c:v>#N/A</c:v>
                </c:pt>
                <c:pt idx="7">
                  <c:v>568271</c:v>
                </c:pt>
                <c:pt idx="8">
                  <c:v>#N/A</c:v>
                </c:pt>
                <c:pt idx="9">
                  <c:v>#N/A</c:v>
                </c:pt>
                <c:pt idx="10">
                  <c:v>527646</c:v>
                </c:pt>
                <c:pt idx="11">
                  <c:v>#N/A</c:v>
                </c:pt>
                <c:pt idx="12">
                  <c:v>#N/A</c:v>
                </c:pt>
                <c:pt idx="13">
                  <c:v>508094</c:v>
                </c:pt>
                <c:pt idx="14">
                  <c:v>#N/A</c:v>
                </c:pt>
              </c:numCache>
            </c:numRef>
          </c:val>
          <c:smooth val="0"/>
          <c:extLst>
            <c:ext xmlns:c16="http://schemas.microsoft.com/office/drawing/2014/chart" uri="{C3380CC4-5D6E-409C-BE32-E72D297353CC}">
              <c16:uniqueId val="{0000000B-BD92-4E70-9E36-D7BF7665A51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20268</c:v>
                </c:pt>
                <c:pt idx="1">
                  <c:v>37717</c:v>
                </c:pt>
                <c:pt idx="2">
                  <c:v>24079</c:v>
                </c:pt>
              </c:numCache>
            </c:numRef>
          </c:val>
          <c:extLst>
            <c:ext xmlns:c16="http://schemas.microsoft.com/office/drawing/2014/chart" uri="{C3380CC4-5D6E-409C-BE32-E72D297353CC}">
              <c16:uniqueId val="{00000000-20DA-45BA-866F-00BE901690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5540</c:v>
                </c:pt>
                <c:pt idx="1">
                  <c:v>5989</c:v>
                </c:pt>
                <c:pt idx="2">
                  <c:v>8194</c:v>
                </c:pt>
              </c:numCache>
            </c:numRef>
          </c:val>
          <c:extLst>
            <c:ext xmlns:c16="http://schemas.microsoft.com/office/drawing/2014/chart" uri="{C3380CC4-5D6E-409C-BE32-E72D297353CC}">
              <c16:uniqueId val="{00000001-20DA-45BA-866F-00BE901690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42872</c:v>
                </c:pt>
                <c:pt idx="1">
                  <c:v>57373</c:v>
                </c:pt>
                <c:pt idx="2">
                  <c:v>65500</c:v>
                </c:pt>
              </c:numCache>
            </c:numRef>
          </c:val>
          <c:extLst>
            <c:ext xmlns:c16="http://schemas.microsoft.com/office/drawing/2014/chart" uri="{C3380CC4-5D6E-409C-BE32-E72D297353CC}">
              <c16:uniqueId val="{00000002-20DA-45BA-866F-00BE901690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令和５年度の実質公債費比率の分子は、前年度と比べると、約</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億円増加している。</a:t>
          </a:r>
        </a:p>
        <a:p>
          <a:r>
            <a:rPr kumimoji="1" lang="ja-JP" altLang="en-US" sz="1400">
              <a:latin typeface="ＭＳ ゴシック" pitchFamily="49" charset="-128"/>
              <a:ea typeface="ＭＳ ゴシック" pitchFamily="49" charset="-128"/>
            </a:rPr>
            <a:t>　これは、国の実質無利子・無担保融資を活用したナゴヤ新型コロナウイルス感染症対策事業継続資金の利子補給等において、借入残高の減少に伴い、国からの利子補給額の減により元利償還金に充当する特定財源が減少したこと等によるもの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令和</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月からは総務省の積立ルールに準じた積立としているが、それ以前は以下の通りの積立としていたため、基金残高と基金積立相当額に乖離が生じている。年</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％ずつ積立</a:t>
          </a:r>
        </a:p>
        <a:p>
          <a:r>
            <a:rPr kumimoji="1" lang="en-US" altLang="ja-JP" sz="800">
              <a:latin typeface="ＭＳ ゴシック" pitchFamily="49" charset="-128"/>
              <a:ea typeface="ＭＳ ゴシック" pitchFamily="49" charset="-128"/>
            </a:rPr>
            <a:t>1</a:t>
          </a:r>
          <a:r>
            <a:rPr kumimoji="1" lang="ja-JP" altLang="en-US" sz="800">
              <a:latin typeface="ＭＳ ゴシック" pitchFamily="49" charset="-128"/>
              <a:ea typeface="ＭＳ ゴシック" pitchFamily="49" charset="-128"/>
            </a:rPr>
            <a:t>回目：</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年据置、</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据置））</a:t>
          </a:r>
        </a:p>
        <a:p>
          <a:r>
            <a:rPr kumimoji="1" lang="en-US" altLang="ja-JP" sz="800">
              <a:latin typeface="ＭＳ ゴシック" pitchFamily="49" charset="-128"/>
              <a:ea typeface="ＭＳ ゴシック" pitchFamily="49" charset="-128"/>
            </a:rPr>
            <a:t>2</a:t>
          </a:r>
          <a:r>
            <a:rPr kumimoji="1" lang="ja-JP" altLang="en-US" sz="800">
              <a:latin typeface="ＭＳ ゴシック" pitchFamily="49" charset="-128"/>
              <a:ea typeface="ＭＳ ゴシック" pitchFamily="49" charset="-128"/>
            </a:rPr>
            <a:t>回目：</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年据置、</a:t>
          </a:r>
          <a:r>
            <a:rPr kumimoji="1" lang="en-US" altLang="ja-JP" sz="800">
              <a:latin typeface="ＭＳ ゴシック" pitchFamily="49" charset="-128"/>
              <a:ea typeface="ＭＳ ゴシック" pitchFamily="49" charset="-128"/>
            </a:rPr>
            <a:t>1</a:t>
          </a:r>
          <a:r>
            <a:rPr kumimoji="1" lang="ja-JP" altLang="en-US" sz="800">
              <a:latin typeface="ＭＳ ゴシック" pitchFamily="49" charset="-128"/>
              <a:ea typeface="ＭＳ ゴシック" pitchFamily="49" charset="-128"/>
            </a:rPr>
            <a:t>回目借換額（当初発行額の</a:t>
          </a:r>
          <a:r>
            <a:rPr kumimoji="1" lang="en-US" altLang="ja-JP" sz="800">
              <a:latin typeface="ＭＳ ゴシック" pitchFamily="49" charset="-128"/>
              <a:ea typeface="ＭＳ ゴシック" pitchFamily="49" charset="-128"/>
            </a:rPr>
            <a:t>58</a:t>
          </a:r>
          <a:r>
            <a:rPr kumimoji="1" lang="ja-JP" altLang="en-US" sz="800">
              <a:latin typeface="ＭＳ ゴシック" pitchFamily="49" charset="-128"/>
              <a:ea typeface="ＭＳ ゴシック" pitchFamily="49" charset="-128"/>
            </a:rPr>
            <a:t>％）の</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据置）</a:t>
          </a:r>
          <a:r>
            <a:rPr kumimoji="1" lang="en-US" altLang="ja-JP" sz="800">
              <a:latin typeface="ＭＳ ゴシック" pitchFamily="49" charset="-128"/>
              <a:ea typeface="ＭＳ ゴシック" pitchFamily="49" charset="-128"/>
            </a:rPr>
            <a:t>)</a:t>
          </a:r>
        </a:p>
        <a:p>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回目：</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年据置、</a:t>
          </a:r>
          <a:r>
            <a:rPr kumimoji="1" lang="en-US" altLang="ja-JP" sz="800">
              <a:latin typeface="ＭＳ ゴシック" pitchFamily="49" charset="-128"/>
              <a:ea typeface="ＭＳ ゴシック" pitchFamily="49" charset="-128"/>
            </a:rPr>
            <a:t>2</a:t>
          </a:r>
          <a:r>
            <a:rPr kumimoji="1" lang="ja-JP" altLang="en-US" sz="800">
              <a:latin typeface="ＭＳ ゴシック" pitchFamily="49" charset="-128"/>
              <a:ea typeface="ＭＳ ゴシック" pitchFamily="49" charset="-128"/>
            </a:rPr>
            <a:t>回目借換額（当初発行額の</a:t>
          </a:r>
          <a:r>
            <a:rPr kumimoji="1" lang="en-US" altLang="ja-JP" sz="800">
              <a:latin typeface="ＭＳ ゴシック" pitchFamily="49" charset="-128"/>
              <a:ea typeface="ＭＳ ゴシック" pitchFamily="49" charset="-128"/>
            </a:rPr>
            <a:t>33.64</a:t>
          </a:r>
          <a:r>
            <a:rPr kumimoji="1" lang="ja-JP" altLang="en-US" sz="800">
              <a:latin typeface="ＭＳ ゴシック" pitchFamily="49" charset="-128"/>
              <a:ea typeface="ＭＳ ゴシック" pitchFamily="49" charset="-128"/>
            </a:rPr>
            <a:t>％）の</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据置）</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　最終償還時に当初発行額の</a:t>
          </a:r>
          <a:r>
            <a:rPr kumimoji="1" lang="en-US" altLang="ja-JP" sz="800">
              <a:latin typeface="ＭＳ ゴシック" pitchFamily="49" charset="-128"/>
              <a:ea typeface="ＭＳ ゴシック" pitchFamily="49" charset="-128"/>
            </a:rPr>
            <a:t>19.51</a:t>
          </a:r>
          <a:r>
            <a:rPr kumimoji="1" lang="ja-JP" altLang="en-US" sz="800">
              <a:latin typeface="ＭＳ ゴシック" pitchFamily="49" charset="-128"/>
              <a:ea typeface="ＭＳ ゴシック" pitchFamily="49" charset="-128"/>
            </a:rPr>
            <a:t>％を上乗せして償還。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令和５年度の将来負担比率の分子は、前年度と比べると、約</a:t>
          </a:r>
          <a:r>
            <a:rPr kumimoji="1" lang="en-US" altLang="ja-JP" sz="1400">
              <a:latin typeface="ＭＳ ゴシック" pitchFamily="49" charset="-128"/>
              <a:ea typeface="ＭＳ ゴシック" pitchFamily="49" charset="-128"/>
            </a:rPr>
            <a:t>196</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これは、元利償還金に充当可能な都市計画税の増による、充当可能特定歳入の増加等によるものである。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愛知県名古屋市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その他特定目的基金のアジア・アジアパラ競技大会基金と職員退職手当基金の基金残高がそれぞれ約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億円増加したものの、財政調整基金を約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億円取崩したことなどにより、基金全体の残高は前年度に比べ約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各基金の設置目的に基づき、事業の進捗に応じて毎年度の予算編成において積立て及び取崩しの検討を行っていく。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大規模施設整備積立基金：大規模な施設の整備を推進するための資金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アジア・アジアパラ競技大会基金：第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回アジア競技大会及び第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回アジアパラ競技大会開催のための資金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リニア関連名古屋駅周辺地区まちづくり基金：リニア中央新幹線開業に関連する名古屋駅周辺地区まちづくり等を推進するための資金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年度から施行した基金であり、職員退職手当の財源に充てるため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アジア・アジアパラ競技大会基金は令和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年度の大会を開催する資金に充てるため、積立てを行ったこと等により、令和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年度の基金残高は前年度と比べ約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アジア・アジアパラ競技大会基金は、大会運営費など主催者負担経費の財政負担を平準化するため、今後更なる積立てを進め、令和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回アジア競技大会及び第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回アジアパラ競技大会の開催に向け、全額を取り崩す予定である。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大規模施設整備積立基金は、今後の大規模な投資に対応するため、取崩し額の増加が見込まれる。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義務的経費の増加等の財政需要に対応するために約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億円取崩したことなどにより、財政調整基金残高は前年度に比べ約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財政規律で定めた「財政調整基金の積立額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億円を目指す」という目標を念頭に置き、長期的な視点に立った健全な財政運営に努めていく。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臨時財政対策債償還のための積立を行ったことなどにより、減債基金は前年度に比べ約</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22</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各年度の公債の償還の財源に充てるために必要な積立て及び取崩しを行っていく。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2,297,745
2,204,987
326.46
1,412,510,019
1,394,832,519
9,440,915
678,205,853
1,377,752,258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は前年度から低下している。これは、財政力指数は３か年平均の数値であるため、令和５年度と令和２年度の単年度数値を比較すると、基準財政収入額が、固定資産税の負担調整措置の影響等により増加したものの、基準財政需要額が少子高齢化の進展等による社会福祉費や高齢者保健福祉費の増加等により増となったこと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基準財政需要額の規模に対して、財源不足額が相対的に少ないため、財政力指数は</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を下回っているものの、類似団体内平均値を上回る状況にある。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21772</xdr:rowOff>
    </xdr:from>
    <xdr:to>
      <xdr:col>23</xdr:col>
      <xdr:colOff>133350</xdr:colOff>
      <xdr:row>38</xdr:row>
      <xdr:rowOff>56243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5368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21772</xdr:rowOff>
    </xdr:from>
    <xdr:to>
      <xdr:col>19</xdr:col>
      <xdr:colOff>133350</xdr:colOff>
      <xdr:row>38</xdr:row>
      <xdr:rowOff>21772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536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158750</xdr:rowOff>
    </xdr:from>
    <xdr:to>
      <xdr:col>15</xdr:col>
      <xdr:colOff>82550</xdr:colOff>
      <xdr:row>38</xdr:row>
      <xdr:rowOff>21772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5024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158750</xdr:rowOff>
    </xdr:from>
    <xdr:to>
      <xdr:col>11</xdr:col>
      <xdr:colOff>31750</xdr:colOff>
      <xdr:row>37</xdr:row>
      <xdr:rowOff>158750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0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128105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5443</xdr:rowOff>
    </xdr:from>
    <xdr:to>
      <xdr:col>23</xdr:col>
      <xdr:colOff>184150</xdr:colOff>
      <xdr:row>38</xdr:row>
      <xdr:rowOff>107043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21970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6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142422</xdr:rowOff>
    </xdr:from>
    <xdr:to>
      <xdr:col>19</xdr:col>
      <xdr:colOff>184150</xdr:colOff>
      <xdr:row>38</xdr:row>
      <xdr:rowOff>72572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82749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25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142422</xdr:rowOff>
    </xdr:from>
    <xdr:to>
      <xdr:col>15</xdr:col>
      <xdr:colOff>133350</xdr:colOff>
      <xdr:row>38</xdr:row>
      <xdr:rowOff>72572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82749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107950</xdr:rowOff>
    </xdr:from>
    <xdr:to>
      <xdr:col>11</xdr:col>
      <xdr:colOff>82550</xdr:colOff>
      <xdr:row>38</xdr:row>
      <xdr:rowOff>38100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の経常収支比率は、市税が増収となったものの、普通交付税や臨時財政対策債などの経常一般財源等が減少したことに加え、扶助費、医療・介護に係る特別会計への繰出金、市有施設の光熱費を始めとした物件費や公債費などの経常的経費充当一般財源が増加したことにより、前年度に比べ</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99.9</a:t>
          </a:r>
          <a:r>
            <a:rPr kumimoji="1" lang="ja-JP" altLang="en-US" sz="1100">
              <a:latin typeface="ＭＳ Ｐゴシック" panose="020B0600070205080204" pitchFamily="50" charset="-128"/>
              <a:ea typeface="ＭＳ Ｐゴシック" panose="020B0600070205080204" pitchFamily="50" charset="-128"/>
            </a:rPr>
            <a:t>％となり、依然高い水準にある。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少子高齢化の進展や社会保障施策の拡充に伴い保育や障害福祉、医療などへの支出割合が高まっていることや、過去の整備に伴う元利償還である公債費への支出割合が高止まりしていることなど社会構造、都市構造の変化を主な要因とするものであり、成熟度の高い都市の特徴であると考え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66</xdr:row>
      <xdr:rowOff>136172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9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108249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2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136172</xdr:rowOff>
    </xdr:from>
    <xdr:to>
      <xdr:col>24</xdr:col>
      <xdr:colOff>12700</xdr:colOff>
      <xdr:row>66</xdr:row>
      <xdr:rowOff>136172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5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66</xdr:row>
      <xdr:rowOff>2117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36300"/>
          <a:ext cx="8382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157638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1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141111</xdr:rowOff>
    </xdr:from>
    <xdr:to>
      <xdr:col>23</xdr:col>
      <xdr:colOff>184150</xdr:colOff>
      <xdr:row>63</xdr:row>
      <xdr:rowOff>71261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64</xdr:row>
      <xdr:rowOff>63500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743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127705</xdr:rowOff>
    </xdr:from>
    <xdr:to>
      <xdr:col>19</xdr:col>
      <xdr:colOff>184150</xdr:colOff>
      <xdr:row>63</xdr:row>
      <xdr:rowOff>57855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68032</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2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65</xdr:row>
      <xdr:rowOff>146755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674350"/>
          <a:ext cx="889000" cy="6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14817</xdr:rowOff>
    </xdr:from>
    <xdr:to>
      <xdr:col>15</xdr:col>
      <xdr:colOff>133350</xdr:colOff>
      <xdr:row>60</xdr:row>
      <xdr:rowOff>116417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126594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133350</xdr:rowOff>
    </xdr:from>
    <xdr:to>
      <xdr:col>11</xdr:col>
      <xdr:colOff>31750</xdr:colOff>
      <xdr:row>65</xdr:row>
      <xdr:rowOff>146755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27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57449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122767</xdr:rowOff>
    </xdr:from>
    <xdr:to>
      <xdr:col>23</xdr:col>
      <xdr:colOff>184150</xdr:colOff>
      <xdr:row>66</xdr:row>
      <xdr:rowOff>52917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94844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95955</xdr:rowOff>
    </xdr:from>
    <xdr:to>
      <xdr:col>11</xdr:col>
      <xdr:colOff>82550</xdr:colOff>
      <xdr:row>66</xdr:row>
      <xdr:rowOff>26105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4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10882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2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[183,179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令和５年度の人口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物件費等決算額は、報酬や期末勤勉手当の増などにより退職手当を除いた人件費が増加したものの、新型コロナウイルス対策である自宅療養者配食サービスやワクチン接種事業に係る委託料の減などにより物件費が減少し、前年度に比べて</a:t>
          </a:r>
          <a:r>
            <a:rPr kumimoji="1" lang="en-US" altLang="ja-JP" sz="1200">
              <a:latin typeface="ＭＳ Ｐゴシック" panose="020B0600070205080204" pitchFamily="50" charset="-128"/>
              <a:ea typeface="ＭＳ Ｐゴシック" panose="020B0600070205080204" pitchFamily="50" charset="-128"/>
            </a:rPr>
            <a:t>5,072</a:t>
          </a:r>
          <a:r>
            <a:rPr kumimoji="1" lang="ja-JP" altLang="en-US" sz="1200">
              <a:latin typeface="ＭＳ Ｐゴシック" panose="020B0600070205080204" pitchFamily="50" charset="-128"/>
              <a:ea typeface="ＭＳ Ｐゴシック" panose="020B0600070205080204" pitchFamily="50" charset="-128"/>
            </a:rPr>
            <a:t>円減少した。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なお、本市において人件費については、定員管理の方針に基づき、計画的に職員数の見直しなどを行っており、物件費等については、内部管理事務経費や施設の維持管理費を精査することなどにより、経費の削減に努めてい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90049</xdr:rowOff>
    </xdr:from>
    <xdr:to>
      <xdr:col>23</xdr:col>
      <xdr:colOff>133350</xdr:colOff>
      <xdr:row>89</xdr:row>
      <xdr:rowOff>133152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77499"/>
          <a:ext cx="0" cy="1414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105229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6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133152</xdr:rowOff>
    </xdr:from>
    <xdr:to>
      <xdr:col>24</xdr:col>
      <xdr:colOff>12700</xdr:colOff>
      <xdr:row>89</xdr:row>
      <xdr:rowOff>133152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9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4976</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2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90049</xdr:rowOff>
    </xdr:from>
    <xdr:to>
      <xdr:col>24</xdr:col>
      <xdr:colOff>12700</xdr:colOff>
      <xdr:row>81</xdr:row>
      <xdr:rowOff>90049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7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47416</xdr:rowOff>
    </xdr:from>
    <xdr:to>
      <xdr:col>23</xdr:col>
      <xdr:colOff>133350</xdr:colOff>
      <xdr:row>89</xdr:row>
      <xdr:rowOff>79944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5135016"/>
          <a:ext cx="838200" cy="20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54022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55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37495</xdr:rowOff>
    </xdr:from>
    <xdr:to>
      <xdr:col>23</xdr:col>
      <xdr:colOff>184150</xdr:colOff>
      <xdr:row>85</xdr:row>
      <xdr:rowOff>139095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61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21275</xdr:rowOff>
    </xdr:from>
    <xdr:to>
      <xdr:col>19</xdr:col>
      <xdr:colOff>133350</xdr:colOff>
      <xdr:row>89</xdr:row>
      <xdr:rowOff>79944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5108875"/>
          <a:ext cx="889000" cy="23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125924</xdr:rowOff>
    </xdr:from>
    <xdr:to>
      <xdr:col>19</xdr:col>
      <xdr:colOff>184150</xdr:colOff>
      <xdr:row>87</xdr:row>
      <xdr:rowOff>56074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8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66251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639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76639</xdr:rowOff>
    </xdr:from>
    <xdr:to>
      <xdr:col>15</xdr:col>
      <xdr:colOff>82550</xdr:colOff>
      <xdr:row>88</xdr:row>
      <xdr:rowOff>21275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78439"/>
          <a:ext cx="889000" cy="63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107874</xdr:rowOff>
    </xdr:from>
    <xdr:to>
      <xdr:col>15</xdr:col>
      <xdr:colOff>133350</xdr:colOff>
      <xdr:row>86</xdr:row>
      <xdr:rowOff>38024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6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48201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5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112404</xdr:rowOff>
    </xdr:from>
    <xdr:to>
      <xdr:col>11</xdr:col>
      <xdr:colOff>31750</xdr:colOff>
      <xdr:row>84</xdr:row>
      <xdr:rowOff>76639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71304"/>
          <a:ext cx="889000" cy="30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106124</xdr:rowOff>
    </xdr:from>
    <xdr:to>
      <xdr:col>11</xdr:col>
      <xdr:colOff>82550</xdr:colOff>
      <xdr:row>83</xdr:row>
      <xdr:rowOff>36274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46451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3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153592</xdr:rowOff>
    </xdr:from>
    <xdr:to>
      <xdr:col>7</xdr:col>
      <xdr:colOff>31750</xdr:colOff>
      <xdr:row>81</xdr:row>
      <xdr:rowOff>83742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93919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3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168066</xdr:rowOff>
    </xdr:from>
    <xdr:to>
      <xdr:col>23</xdr:col>
      <xdr:colOff>184150</xdr:colOff>
      <xdr:row>88</xdr:row>
      <xdr:rowOff>98216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08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140143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0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29144</xdr:rowOff>
    </xdr:from>
    <xdr:to>
      <xdr:col>19</xdr:col>
      <xdr:colOff>184150</xdr:colOff>
      <xdr:row>89</xdr:row>
      <xdr:rowOff>130744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2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115521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374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141925</xdr:rowOff>
    </xdr:from>
    <xdr:to>
      <xdr:col>15</xdr:col>
      <xdr:colOff>133350</xdr:colOff>
      <xdr:row>88</xdr:row>
      <xdr:rowOff>72075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05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56852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14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25839</xdr:rowOff>
    </xdr:from>
    <xdr:to>
      <xdr:col>11</xdr:col>
      <xdr:colOff>82550</xdr:colOff>
      <xdr:row>84</xdr:row>
      <xdr:rowOff>127439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2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112216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1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61604</xdr:rowOff>
    </xdr:from>
    <xdr:to>
      <xdr:col>7</xdr:col>
      <xdr:colOff>31750</xdr:colOff>
      <xdr:row>82</xdr:row>
      <xdr:rowOff>163204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2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147981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0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日から国に準じ給与制度の総合的見直しを実施し、本市においては給料表の水準の平均</a:t>
          </a:r>
          <a:r>
            <a:rPr kumimoji="1" lang="en-US" altLang="ja-JP" sz="1200">
              <a:latin typeface="ＭＳ Ｐゴシック" panose="020B0600070205080204" pitchFamily="50" charset="-128"/>
              <a:ea typeface="ＭＳ Ｐゴシック" panose="020B0600070205080204" pitchFamily="50" charset="-128"/>
            </a:rPr>
            <a:t>4.5%</a:t>
          </a:r>
          <a:r>
            <a:rPr kumimoji="1" lang="ja-JP" altLang="en-US" sz="1200">
              <a:latin typeface="ＭＳ Ｐゴシック" panose="020B0600070205080204" pitchFamily="50" charset="-128"/>
              <a:ea typeface="ＭＳ Ｐゴシック" panose="020B0600070205080204" pitchFamily="50" charset="-128"/>
            </a:rPr>
            <a:t>の引下げ及び国と同率の地域手当の支給割合の見直し等に取組んだ後は、人員構成や給与改定の差異の影響はあるものの、ほぼ横ばいで推移している。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131536</xdr:rowOff>
    </xdr:from>
    <xdr:to>
      <xdr:col>81</xdr:col>
      <xdr:colOff>44450</xdr:colOff>
      <xdr:row>81</xdr:row>
      <xdr:rowOff>166007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0189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166007</xdr:rowOff>
    </xdr:from>
    <xdr:to>
      <xdr:col>77</xdr:col>
      <xdr:colOff>44450</xdr:colOff>
      <xdr:row>82</xdr:row>
      <xdr:rowOff>63500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0534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134456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6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132443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1224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132443</xdr:rowOff>
    </xdr:from>
    <xdr:to>
      <xdr:col>68</xdr:col>
      <xdr:colOff>152400</xdr:colOff>
      <xdr:row>82</xdr:row>
      <xdr:rowOff>166914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1913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117021</xdr:rowOff>
    </xdr:from>
    <xdr:to>
      <xdr:col>68</xdr:col>
      <xdr:colOff>203200</xdr:colOff>
      <xdr:row>84</xdr:row>
      <xdr:rowOff>47171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31948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31948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80736</xdr:rowOff>
    </xdr:from>
    <xdr:to>
      <xdr:col>81</xdr:col>
      <xdr:colOff>95250</xdr:colOff>
      <xdr:row>82</xdr:row>
      <xdr:rowOff>10886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97263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115207</xdr:rowOff>
    </xdr:from>
    <xdr:to>
      <xdr:col>77</xdr:col>
      <xdr:colOff>95250</xdr:colOff>
      <xdr:row>82</xdr:row>
      <xdr:rowOff>45357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55534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77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81643</xdr:rowOff>
    </xdr:from>
    <xdr:to>
      <xdr:col>68</xdr:col>
      <xdr:colOff>203200</xdr:colOff>
      <xdr:row>83</xdr:row>
      <xdr:rowOff>11793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21970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員管理については、業務の集約化・効率化や施設のあり方の見直し及び委託化の推進などにより定員の見直しを進め、より必要度・重要度の高い事務事業に重点的な定員配置を行っているが、人口当たり職員数は類似団体内平均値を上回っている。これは市立教育機関や保育所等の直営福祉施設の差が主な要因であると考えられる。</a:t>
          </a:r>
        </a:p>
        <a:p>
          <a:r>
            <a:rPr kumimoji="1" lang="ja-JP" altLang="en-US" sz="1100">
              <a:latin typeface="ＭＳ Ｐゴシック" panose="020B0600070205080204" pitchFamily="50" charset="-128"/>
              <a:ea typeface="ＭＳ Ｐゴシック" panose="020B0600070205080204" pitchFamily="50" charset="-128"/>
            </a:rPr>
            <a:t>　今後は「令和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年度定員管理の方針」に基づき、令和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年度職員数に対し、総職員の</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人程度の純減（公営企業を除く）を目指し、施設の民営化や業務の委託化等を進め、定員の再配分を積極的に行うことにより、効率的・効果的な行政運営に努める。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131826</xdr:rowOff>
    </xdr:from>
    <xdr:to>
      <xdr:col>81</xdr:col>
      <xdr:colOff>44450</xdr:colOff>
      <xdr:row>65</xdr:row>
      <xdr:rowOff>152654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5926"/>
          <a:ext cx="0" cy="1220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124731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152654</xdr:rowOff>
    </xdr:from>
    <xdr:to>
      <xdr:col>81</xdr:col>
      <xdr:colOff>133350</xdr:colOff>
      <xdr:row>65</xdr:row>
      <xdr:rowOff>152654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46753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131826</xdr:rowOff>
    </xdr:from>
    <xdr:to>
      <xdr:col>81</xdr:col>
      <xdr:colOff>133350</xdr:colOff>
      <xdr:row>58</xdr:row>
      <xdr:rowOff>131826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60960</xdr:rowOff>
    </xdr:from>
    <xdr:to>
      <xdr:col>81</xdr:col>
      <xdr:colOff>44450</xdr:colOff>
      <xdr:row>65</xdr:row>
      <xdr:rowOff>85090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12052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72915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56388</xdr:rowOff>
    </xdr:from>
    <xdr:to>
      <xdr:col>81</xdr:col>
      <xdr:colOff>95250</xdr:colOff>
      <xdr:row>62</xdr:row>
      <xdr:rowOff>157988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75438</xdr:rowOff>
    </xdr:from>
    <xdr:to>
      <xdr:col>77</xdr:col>
      <xdr:colOff>44450</xdr:colOff>
      <xdr:row>65</xdr:row>
      <xdr:rowOff>85090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196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144035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56134</xdr:rowOff>
    </xdr:from>
    <xdr:to>
      <xdr:col>72</xdr:col>
      <xdr:colOff>203200</xdr:colOff>
      <xdr:row>65</xdr:row>
      <xdr:rowOff>75438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003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22606</xdr:rowOff>
    </xdr:from>
    <xdr:to>
      <xdr:col>73</xdr:col>
      <xdr:colOff>44450</xdr:colOff>
      <xdr:row>62</xdr:row>
      <xdr:rowOff>124206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134383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104648</xdr:rowOff>
    </xdr:from>
    <xdr:to>
      <xdr:col>68</xdr:col>
      <xdr:colOff>152400</xdr:colOff>
      <xdr:row>65</xdr:row>
      <xdr:rowOff>56134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05998"/>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8128</xdr:rowOff>
    </xdr:from>
    <xdr:to>
      <xdr:col>68</xdr:col>
      <xdr:colOff>203200</xdr:colOff>
      <xdr:row>62</xdr:row>
      <xdr:rowOff>109728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119905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162814</xdr:rowOff>
    </xdr:from>
    <xdr:to>
      <xdr:col>64</xdr:col>
      <xdr:colOff>152400</xdr:colOff>
      <xdr:row>61</xdr:row>
      <xdr:rowOff>92964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103141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10160</xdr:rowOff>
    </xdr:from>
    <xdr:to>
      <xdr:col>81</xdr:col>
      <xdr:colOff>95250</xdr:colOff>
      <xdr:row>65</xdr:row>
      <xdr:rowOff>111760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77487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5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34290</xdr:rowOff>
    </xdr:from>
    <xdr:to>
      <xdr:col>77</xdr:col>
      <xdr:colOff>95250</xdr:colOff>
      <xdr:row>65</xdr:row>
      <xdr:rowOff>135890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120667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24638</xdr:rowOff>
    </xdr:from>
    <xdr:to>
      <xdr:col>73</xdr:col>
      <xdr:colOff>44450</xdr:colOff>
      <xdr:row>65</xdr:row>
      <xdr:rowOff>126238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111015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5334</xdr:rowOff>
    </xdr:from>
    <xdr:to>
      <xdr:col>68</xdr:col>
      <xdr:colOff>203200</xdr:colOff>
      <xdr:row>65</xdr:row>
      <xdr:rowOff>106934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91711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53848</xdr:rowOff>
    </xdr:from>
    <xdr:to>
      <xdr:col>64</xdr:col>
      <xdr:colOff>152400</xdr:colOff>
      <xdr:row>63</xdr:row>
      <xdr:rowOff>155448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140225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令和５年度の実質公債費比率は、類似団体内平均値と比べて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ポイント低く、前年度と比べても</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ポイント減少している。</a:t>
          </a:r>
        </a:p>
        <a:p>
          <a:r>
            <a:rPr kumimoji="1" lang="ja-JP" altLang="en-US" sz="1200">
              <a:latin typeface="ＭＳ Ｐゴシック" panose="020B0600070205080204" pitchFamily="50" charset="-128"/>
              <a:ea typeface="ＭＳ Ｐゴシック" panose="020B0600070205080204" pitchFamily="50" charset="-128"/>
            </a:rPr>
            <a:t>　これは、実質公債費比率は３か年平均の指標であるため令和５年度と令和２年度決算を比較すると、分子となる元利償還金が減少していることに加え、分母となる標準財政規模が、標準税収入額等の増などにより増加したことによ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87489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01317"/>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59566</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87489</xdr:rowOff>
    </xdr:from>
    <xdr:to>
      <xdr:col>81</xdr:col>
      <xdr:colOff>133350</xdr:colOff>
      <xdr:row>45</xdr:row>
      <xdr:rowOff>87489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9172</xdr:rowOff>
    </xdr:from>
    <xdr:to>
      <xdr:col>81</xdr:col>
      <xdr:colOff>44450</xdr:colOff>
      <xdr:row>41</xdr:row>
      <xdr:rowOff>62795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03862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62795</xdr:rowOff>
    </xdr:from>
    <xdr:to>
      <xdr:col>77</xdr:col>
      <xdr:colOff>44450</xdr:colOff>
      <xdr:row>41</xdr:row>
      <xdr:rowOff>116417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09224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11995</xdr:rowOff>
    </xdr:from>
    <xdr:to>
      <xdr:col>77</xdr:col>
      <xdr:colOff>95250</xdr:colOff>
      <xdr:row>41</xdr:row>
      <xdr:rowOff>113595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123772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38805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14586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163988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38805</xdr:rowOff>
    </xdr:from>
    <xdr:to>
      <xdr:col>68</xdr:col>
      <xdr:colOff>152400</xdr:colOff>
      <xdr:row>42</xdr:row>
      <xdr:rowOff>79022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2397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19349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146349</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11995</xdr:rowOff>
    </xdr:from>
    <xdr:to>
      <xdr:col>77</xdr:col>
      <xdr:colOff>95250</xdr:colOff>
      <xdr:row>41</xdr:row>
      <xdr:rowOff>113595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98372</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1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159455</xdr:rowOff>
    </xdr:from>
    <xdr:to>
      <xdr:col>68</xdr:col>
      <xdr:colOff>203200</xdr:colOff>
      <xdr:row>42</xdr:row>
      <xdr:rowOff>89605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74382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114599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令和５年度の将来負担比率は、類似団体内平均値と比べて</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ポイント高いが、前年度と比べて</a:t>
          </a:r>
          <a:r>
            <a:rPr kumimoji="1" lang="en-US" altLang="ja-JP" sz="1200">
              <a:latin typeface="ＭＳ Ｐゴシック" panose="020B0600070205080204" pitchFamily="50" charset="-128"/>
              <a:ea typeface="ＭＳ Ｐゴシック" panose="020B0600070205080204" pitchFamily="50" charset="-128"/>
            </a:rPr>
            <a:t>5.6</a:t>
          </a:r>
          <a:r>
            <a:rPr kumimoji="1" lang="ja-JP" altLang="en-US" sz="1200">
              <a:latin typeface="ＭＳ Ｐゴシック" panose="020B0600070205080204" pitchFamily="50" charset="-128"/>
              <a:ea typeface="ＭＳ Ｐゴシック" panose="020B0600070205080204" pitchFamily="50" charset="-128"/>
            </a:rPr>
            <a:t>ポイント減少している。</a:t>
          </a:r>
        </a:p>
        <a:p>
          <a:r>
            <a:rPr kumimoji="1" lang="ja-JP" altLang="en-US" sz="1200">
              <a:latin typeface="ＭＳ Ｐゴシック" panose="020B0600070205080204" pitchFamily="50" charset="-128"/>
              <a:ea typeface="ＭＳ Ｐゴシック" panose="020B0600070205080204" pitchFamily="50" charset="-128"/>
            </a:rPr>
            <a:t>　これは、分子となる充当可能特定歳入の増加などにより分子が減少したことに加え、分母となる標準財政規模が標準税収額等の増などにより増加したことによる。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100584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330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72661</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100584</xdr:rowOff>
    </xdr:from>
    <xdr:to>
      <xdr:col>81</xdr:col>
      <xdr:colOff>133350</xdr:colOff>
      <xdr:row>21</xdr:row>
      <xdr:rowOff>100584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70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123613</xdr:rowOff>
    </xdr:from>
    <xdr:to>
      <xdr:col>81</xdr:col>
      <xdr:colOff>44450</xdr:colOff>
      <xdr:row>17</xdr:row>
      <xdr:rowOff>168656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038263"/>
          <a:ext cx="8382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99924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671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83397</xdr:rowOff>
    </xdr:from>
    <xdr:to>
      <xdr:col>81</xdr:col>
      <xdr:colOff>95250</xdr:colOff>
      <xdr:row>17</xdr:row>
      <xdr:rowOff>13547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168656</xdr:rowOff>
    </xdr:from>
    <xdr:to>
      <xdr:col>77</xdr:col>
      <xdr:colOff>44450</xdr:colOff>
      <xdr:row>18</xdr:row>
      <xdr:rowOff>42249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083306"/>
          <a:ext cx="8890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120396</xdr:rowOff>
    </xdr:from>
    <xdr:to>
      <xdr:col>77</xdr:col>
      <xdr:colOff>95250</xdr:colOff>
      <xdr:row>17</xdr:row>
      <xdr:rowOff>50546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60723</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6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42249</xdr:rowOff>
    </xdr:from>
    <xdr:to>
      <xdr:col>72</xdr:col>
      <xdr:colOff>203200</xdr:colOff>
      <xdr:row>18</xdr:row>
      <xdr:rowOff>124291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128349"/>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162221</xdr:rowOff>
    </xdr:from>
    <xdr:to>
      <xdr:col>73</xdr:col>
      <xdr:colOff>44450</xdr:colOff>
      <xdr:row>17</xdr:row>
      <xdr:rowOff>92371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102548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7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124291</xdr:rowOff>
    </xdr:from>
    <xdr:to>
      <xdr:col>68</xdr:col>
      <xdr:colOff>152400</xdr:colOff>
      <xdr:row>18</xdr:row>
      <xdr:rowOff>127508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210391"/>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97748</xdr:rowOff>
    </xdr:from>
    <xdr:to>
      <xdr:col>68</xdr:col>
      <xdr:colOff>203200</xdr:colOff>
      <xdr:row>18</xdr:row>
      <xdr:rowOff>27898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38075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144399</xdr:rowOff>
    </xdr:from>
    <xdr:to>
      <xdr:col>64</xdr:col>
      <xdr:colOff>152400</xdr:colOff>
      <xdr:row>18</xdr:row>
      <xdr:rowOff>74549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84726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82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72813</xdr:rowOff>
    </xdr:from>
    <xdr:to>
      <xdr:col>81</xdr:col>
      <xdr:colOff>95250</xdr:colOff>
      <xdr:row>18</xdr:row>
      <xdr:rowOff>2963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44890</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95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117856</xdr:rowOff>
    </xdr:from>
    <xdr:to>
      <xdr:col>77</xdr:col>
      <xdr:colOff>95250</xdr:colOff>
      <xdr:row>18</xdr:row>
      <xdr:rowOff>48006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0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32783</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118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162899</xdr:rowOff>
    </xdr:from>
    <xdr:to>
      <xdr:col>73</xdr:col>
      <xdr:colOff>44450</xdr:colOff>
      <xdr:row>18</xdr:row>
      <xdr:rowOff>93049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07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77826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16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73491</xdr:rowOff>
    </xdr:from>
    <xdr:to>
      <xdr:col>68</xdr:col>
      <xdr:colOff>203200</xdr:colOff>
      <xdr:row>19</xdr:row>
      <xdr:rowOff>3641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15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159867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245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76708</xdr:rowOff>
    </xdr:from>
    <xdr:to>
      <xdr:col>64</xdr:col>
      <xdr:colOff>152400</xdr:colOff>
      <xdr:row>19</xdr:row>
      <xdr:rowOff>6858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1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163085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24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2,297,745
2,204,987
326.46
1,412,510,019
1,394,832,519
9,440,915
678,205,853
1,377,752,258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人件費については、定員管理の方針に基づき、計画的に職員数の見直しなどを行っている。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令和５年度は普通交付税や臨時財政対策債の減などにより経常一般財源等が減少したものの、定年の段階的引上げに伴う退職手当の減などにより人件費が減少したことから、前年度に比べて</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31.1</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また、次頁の人件費及び人件費に準ずる費用の人口</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人当たりの歳出決算額は、依然として類似団体内平均値を上回っている。その理由及び分析については、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市町村財政比較表の「定員管理の状況」分析欄を参照。</a:t>
          </a:r>
        </a:p>
        <a:p>
          <a:endParaRPr kumimoji="1" lang="ja-JP" altLang="en-US" sz="12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29028</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15428"/>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115405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29028</xdr:rowOff>
    </xdr:from>
    <xdr:to>
      <xdr:col>24</xdr:col>
      <xdr:colOff>114300</xdr:colOff>
      <xdr:row>32</xdr:row>
      <xdr:rowOff>29028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1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69850</xdr:rowOff>
    </xdr:from>
    <xdr:to>
      <xdr:col>24</xdr:col>
      <xdr:colOff>25400</xdr:colOff>
      <xdr:row>40</xdr:row>
      <xdr:rowOff>94343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7564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100891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7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84364</xdr:rowOff>
    </xdr:from>
    <xdr:to>
      <xdr:col>24</xdr:col>
      <xdr:colOff>76200</xdr:colOff>
      <xdr:row>38</xdr:row>
      <xdr:rowOff>14514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118835</xdr:rowOff>
    </xdr:from>
    <xdr:to>
      <xdr:col>19</xdr:col>
      <xdr:colOff>187325</xdr:colOff>
      <xdr:row>40</xdr:row>
      <xdr:rowOff>94343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8053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141515</xdr:rowOff>
    </xdr:from>
    <xdr:to>
      <xdr:col>20</xdr:col>
      <xdr:colOff>38100</xdr:colOff>
      <xdr:row>39</xdr:row>
      <xdr:rowOff>71665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81841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2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118835</xdr:rowOff>
    </xdr:from>
    <xdr:to>
      <xdr:col>15</xdr:col>
      <xdr:colOff>98425</xdr:colOff>
      <xdr:row>41</xdr:row>
      <xdr:rowOff>86178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805385"/>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149678</xdr:rowOff>
    </xdr:from>
    <xdr:to>
      <xdr:col>15</xdr:col>
      <xdr:colOff>149225</xdr:colOff>
      <xdr:row>38</xdr:row>
      <xdr:rowOff>79828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90005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159657</xdr:rowOff>
    </xdr:from>
    <xdr:to>
      <xdr:col>11</xdr:col>
      <xdr:colOff>9525</xdr:colOff>
      <xdr:row>41</xdr:row>
      <xdr:rowOff>86178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70176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133350</xdr:rowOff>
    </xdr:from>
    <xdr:to>
      <xdr:col>11</xdr:col>
      <xdr:colOff>60325</xdr:colOff>
      <xdr:row>40</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73677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8362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43543</xdr:rowOff>
    </xdr:from>
    <xdr:to>
      <xdr:col>20</xdr:col>
      <xdr:colOff>38100</xdr:colOff>
      <xdr:row>40</xdr:row>
      <xdr:rowOff>145143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90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129920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8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68035</xdr:rowOff>
    </xdr:from>
    <xdr:to>
      <xdr:col>15</xdr:col>
      <xdr:colOff>149225</xdr:colOff>
      <xdr:row>39</xdr:row>
      <xdr:rowOff>169635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154412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35378</xdr:rowOff>
    </xdr:from>
    <xdr:to>
      <xdr:col>11</xdr:col>
      <xdr:colOff>60325</xdr:colOff>
      <xdr:row>41</xdr:row>
      <xdr:rowOff>136978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06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121755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108857</xdr:rowOff>
    </xdr:from>
    <xdr:to>
      <xdr:col>6</xdr:col>
      <xdr:colOff>171450</xdr:colOff>
      <xdr:row>41</xdr:row>
      <xdr:rowOff>39007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9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23784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05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令和５年度は、普通交付税や臨時財政対策債の減などにより経常一般財源等が減少したことに加え、物価高騰などにより物件費の経常的経費充当一般財源が増加したため、令和４年度と比べ</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a:t>
          </a:r>
          <a:r>
            <a:rPr kumimoji="1" lang="en-US" altLang="ja-JP" sz="1200">
              <a:latin typeface="ＭＳ Ｐゴシック" panose="020B0600070205080204" pitchFamily="50" charset="-128"/>
              <a:ea typeface="ＭＳ Ｐゴシック" panose="020B0600070205080204" pitchFamily="50" charset="-128"/>
            </a:rPr>
            <a:t>11.6</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類似団体内平均値と比べて低い水準を維持しているが、これは施設運営の効率化や光熱水費の削減などに努めてきた結果であると考えられる。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53522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908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25599</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53522</xdr:rowOff>
    </xdr:from>
    <xdr:to>
      <xdr:col>82</xdr:col>
      <xdr:colOff>196850</xdr:colOff>
      <xdr:row>21</xdr:row>
      <xdr:rowOff>53522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86179</xdr:rowOff>
    </xdr:from>
    <xdr:to>
      <xdr:col>82</xdr:col>
      <xdr:colOff>107950</xdr:colOff>
      <xdr:row>14</xdr:row>
      <xdr:rowOff>29029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1502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146248</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46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37193</xdr:rowOff>
    </xdr:from>
    <xdr:to>
      <xdr:col>78</xdr:col>
      <xdr:colOff>69850</xdr:colOff>
      <xdr:row>13</xdr:row>
      <xdr:rowOff>86179</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2660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125186</xdr:rowOff>
    </xdr:from>
    <xdr:to>
      <xdr:col>78</xdr:col>
      <xdr:colOff>120650</xdr:colOff>
      <xdr:row>15</xdr:row>
      <xdr:rowOff>55336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40113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11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37193</xdr:rowOff>
    </xdr:from>
    <xdr:to>
      <xdr:col>73</xdr:col>
      <xdr:colOff>180975</xdr:colOff>
      <xdr:row>13</xdr:row>
      <xdr:rowOff>53521</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2660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149679</xdr:rowOff>
    </xdr:from>
    <xdr:to>
      <xdr:col>74</xdr:col>
      <xdr:colOff>31750</xdr:colOff>
      <xdr:row>14</xdr:row>
      <xdr:rowOff>79829</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64606</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6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53521</xdr:rowOff>
    </xdr:from>
    <xdr:to>
      <xdr:col>69</xdr:col>
      <xdr:colOff>92075</xdr:colOff>
      <xdr:row>13</xdr:row>
      <xdr:rowOff>69850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2823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59871</xdr:rowOff>
    </xdr:from>
    <xdr:to>
      <xdr:col>69</xdr:col>
      <xdr:colOff>142875</xdr:colOff>
      <xdr:row>14</xdr:row>
      <xdr:rowOff>161471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146248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129920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149679</xdr:rowOff>
    </xdr:from>
    <xdr:to>
      <xdr:col>82</xdr:col>
      <xdr:colOff>158750</xdr:colOff>
      <xdr:row>14</xdr:row>
      <xdr:rowOff>79829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166206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35379</xdr:rowOff>
    </xdr:from>
    <xdr:to>
      <xdr:col>78</xdr:col>
      <xdr:colOff>120650</xdr:colOff>
      <xdr:row>13</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26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147156</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033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157843</xdr:rowOff>
    </xdr:from>
    <xdr:to>
      <xdr:col>74</xdr:col>
      <xdr:colOff>31750</xdr:colOff>
      <xdr:row>13</xdr:row>
      <xdr:rowOff>87993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98170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2721</xdr:rowOff>
    </xdr:from>
    <xdr:to>
      <xdr:col>69</xdr:col>
      <xdr:colOff>142875</xdr:colOff>
      <xdr:row>13</xdr:row>
      <xdr:rowOff>104321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2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114498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00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19050</xdr:rowOff>
    </xdr:from>
    <xdr:to>
      <xdr:col>65</xdr:col>
      <xdr:colOff>53975</xdr:colOff>
      <xdr:row>13</xdr:row>
      <xdr:rowOff>120650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令和５年度の扶助費に係る経常収支比率は</a:t>
          </a:r>
          <a:r>
            <a:rPr kumimoji="1" lang="en-US" altLang="ja-JP" sz="1200">
              <a:latin typeface="ＭＳ Ｐゴシック" panose="020B0600070205080204" pitchFamily="50" charset="-128"/>
              <a:ea typeface="ＭＳ Ｐゴシック" panose="020B0600070205080204" pitchFamily="50" charset="-128"/>
            </a:rPr>
            <a:t>19.5</a:t>
          </a:r>
          <a:r>
            <a:rPr kumimoji="1" lang="ja-JP" altLang="en-US" sz="1200">
              <a:latin typeface="ＭＳ Ｐゴシック" panose="020B0600070205080204" pitchFamily="50" charset="-128"/>
              <a:ea typeface="ＭＳ Ｐゴシック" panose="020B0600070205080204" pitchFamily="50" charset="-128"/>
            </a:rPr>
            <a:t>％と類似団体平均値と比べて高い水準にある。障害者福祉施策や児童福祉施策に係る経費が増加傾向にあることから増加しており、令和５年度も引き続き高い水準にある。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376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61</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2350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111777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8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146050</xdr:rowOff>
    </xdr:from>
    <xdr:to>
      <xdr:col>19</xdr:col>
      <xdr:colOff>187325</xdr:colOff>
      <xdr:row>59</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090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107950</xdr:rowOff>
    </xdr:from>
    <xdr:to>
      <xdr:col>15</xdr:col>
      <xdr:colOff>98425</xdr:colOff>
      <xdr:row>58</xdr:row>
      <xdr:rowOff>146050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052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107950</xdr:rowOff>
    </xdr:from>
    <xdr:to>
      <xdr:col>11</xdr:col>
      <xdr:colOff>9525</xdr:colOff>
      <xdr:row>58</xdr:row>
      <xdr:rowOff>146050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52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0</xdr:rowOff>
    </xdr:from>
    <xdr:to>
      <xdr:col>24</xdr:col>
      <xdr:colOff>76200</xdr:colOff>
      <xdr:row>61</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143527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95250</xdr:rowOff>
    </xdr:from>
    <xdr:to>
      <xdr:col>15</xdr:col>
      <xdr:colOff>149225</xdr:colOff>
      <xdr:row>59</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57150</xdr:rowOff>
    </xdr:from>
    <xdr:to>
      <xdr:col>11</xdr:col>
      <xdr:colOff>60325</xdr:colOff>
      <xdr:row>58</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95250</xdr:rowOff>
    </xdr:from>
    <xdr:to>
      <xdr:col>6</xdr:col>
      <xdr:colOff>171450</xdr:colOff>
      <xdr:row>59</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令和５年度のその他の経費に係る経常収支比率は</a:t>
          </a:r>
          <a:r>
            <a:rPr kumimoji="1" lang="en-US" altLang="ja-JP" sz="1200">
              <a:latin typeface="ＭＳ Ｐゴシック" panose="020B0600070205080204" pitchFamily="50" charset="-128"/>
              <a:ea typeface="ＭＳ Ｐゴシック" panose="020B0600070205080204" pitchFamily="50" charset="-128"/>
            </a:rPr>
            <a:t>11.7</a:t>
          </a:r>
          <a:r>
            <a:rPr kumimoji="1" lang="ja-JP" altLang="en-US" sz="1200">
              <a:latin typeface="ＭＳ Ｐゴシック" panose="020B0600070205080204" pitchFamily="50" charset="-128"/>
              <a:ea typeface="ＭＳ Ｐゴシック" panose="020B0600070205080204" pitchFamily="50" charset="-128"/>
            </a:rPr>
            <a:t>％で、その他の経費のうち介護保険特別会計や後期高齢者医療特別会計への繰出金が増加したことなどにより、前年度から</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ポイント増加し、類似団体内平均値と同程度となった。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89357"/>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56</xdr:row>
      <xdr:rowOff>29028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548585"/>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20865</xdr:rowOff>
    </xdr:from>
    <xdr:to>
      <xdr:col>78</xdr:col>
      <xdr:colOff>69850</xdr:colOff>
      <xdr:row>55</xdr:row>
      <xdr:rowOff>118835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4506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20865</xdr:rowOff>
    </xdr:from>
    <xdr:to>
      <xdr:col>73</xdr:col>
      <xdr:colOff>180975</xdr:colOff>
      <xdr:row>55</xdr:row>
      <xdr:rowOff>135165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4506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157843</xdr:rowOff>
    </xdr:from>
    <xdr:to>
      <xdr:col>74</xdr:col>
      <xdr:colOff>31750</xdr:colOff>
      <xdr:row>55</xdr:row>
      <xdr:rowOff>87993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72770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55</xdr:row>
      <xdr:rowOff>135165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5485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84365</xdr:rowOff>
    </xdr:from>
    <xdr:to>
      <xdr:col>69</xdr:col>
      <xdr:colOff>142875</xdr:colOff>
      <xdr:row>56</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24692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149678</xdr:rowOff>
    </xdr:from>
    <xdr:to>
      <xdr:col>82</xdr:col>
      <xdr:colOff>158750</xdr:colOff>
      <xdr:row>56</xdr:row>
      <xdr:rowOff>79828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121755</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68035</xdr:rowOff>
    </xdr:from>
    <xdr:to>
      <xdr:col>78</xdr:col>
      <xdr:colOff>120650</xdr:colOff>
      <xdr:row>55</xdr:row>
      <xdr:rowOff>169635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141515</xdr:rowOff>
    </xdr:from>
    <xdr:to>
      <xdr:col>74</xdr:col>
      <xdr:colOff>31750</xdr:colOff>
      <xdr:row>55</xdr:row>
      <xdr:rowOff>71665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81842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84365</xdr:rowOff>
    </xdr:from>
    <xdr:to>
      <xdr:col>69</xdr:col>
      <xdr:colOff>142875</xdr:colOff>
      <xdr:row>56</xdr:row>
      <xdr:rowOff>14515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170742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154412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令和５年度の補助費等に係る経常収支比率は</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％で、地下鉄特例債元金償還補助金の増などにより前年度と比べて</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類似団体内平均値と比べて高い水準にあるが、これは</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下水道や交通事業を始めとした</a:t>
          </a:r>
          <a:r>
            <a:rPr kumimoji="1" lang="ja-JP" altLang="en-US" sz="1200">
              <a:latin typeface="ＭＳ Ｐゴシック" panose="020B0600070205080204" pitchFamily="50" charset="-128"/>
              <a:ea typeface="ＭＳ Ｐゴシック" panose="020B0600070205080204" pitchFamily="50" charset="-128"/>
            </a:rPr>
            <a:t>公営企業などへの繰出が多額になっていること及び名古屋港を管理する一部事務組合を設置し、負担金を支出していることが主な要因であると考えられる。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8420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161290</xdr:rowOff>
    </xdr:from>
    <xdr:to>
      <xdr:col>82</xdr:col>
      <xdr:colOff>107950</xdr:colOff>
      <xdr:row>40</xdr:row>
      <xdr:rowOff>12700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847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34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161290</xdr:rowOff>
    </xdr:from>
    <xdr:to>
      <xdr:col>78</xdr:col>
      <xdr:colOff>69850</xdr:colOff>
      <xdr:row>40</xdr:row>
      <xdr:rowOff>12700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847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73677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12700</xdr:rowOff>
    </xdr:from>
    <xdr:to>
      <xdr:col>73</xdr:col>
      <xdr:colOff>180975</xdr:colOff>
      <xdr:row>41</xdr:row>
      <xdr:rowOff>115570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8707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50817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115570</xdr:rowOff>
    </xdr:from>
    <xdr:to>
      <xdr:col>69</xdr:col>
      <xdr:colOff>92075</xdr:colOff>
      <xdr:row>41</xdr:row>
      <xdr:rowOff>138430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7145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30480</xdr:rowOff>
    </xdr:from>
    <xdr:to>
      <xdr:col>69</xdr:col>
      <xdr:colOff>142875</xdr:colOff>
      <xdr:row>38</xdr:row>
      <xdr:rowOff>132080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142257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39387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133350</xdr:rowOff>
    </xdr:from>
    <xdr:to>
      <xdr:col>82</xdr:col>
      <xdr:colOff>158750</xdr:colOff>
      <xdr:row>40</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105427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110490</xdr:rowOff>
    </xdr:from>
    <xdr:to>
      <xdr:col>78</xdr:col>
      <xdr:colOff>120650</xdr:colOff>
      <xdr:row>40</xdr:row>
      <xdr:rowOff>40640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25417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88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133350</xdr:rowOff>
    </xdr:from>
    <xdr:to>
      <xdr:col>74</xdr:col>
      <xdr:colOff>31750</xdr:colOff>
      <xdr:row>40</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48277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64770</xdr:rowOff>
    </xdr:from>
    <xdr:to>
      <xdr:col>69</xdr:col>
      <xdr:colOff>142875</xdr:colOff>
      <xdr:row>41</xdr:row>
      <xdr:rowOff>166370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151147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87630</xdr:rowOff>
    </xdr:from>
    <xdr:to>
      <xdr:col>65</xdr:col>
      <xdr:colOff>53975</xdr:colOff>
      <xdr:row>42</xdr:row>
      <xdr:rowOff>17780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71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42</xdr:row>
      <xdr:rowOff>2557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720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年度の公債費に係る経常収支比率は</a:t>
          </a:r>
          <a:r>
            <a:rPr kumimoji="1" lang="en-US" altLang="ja-JP" sz="1200">
              <a:latin typeface="ＭＳ Ｐゴシック" panose="020B0600070205080204" pitchFamily="50" charset="-128"/>
              <a:ea typeface="ＭＳ Ｐゴシック" panose="020B0600070205080204" pitchFamily="50" charset="-128"/>
            </a:rPr>
            <a:t>17.0</a:t>
          </a:r>
          <a:r>
            <a:rPr kumimoji="1" lang="ja-JP" altLang="en-US" sz="1200">
              <a:latin typeface="ＭＳ Ｐゴシック" panose="020B0600070205080204" pitchFamily="50" charset="-128"/>
              <a:ea typeface="ＭＳ Ｐゴシック" panose="020B0600070205080204" pitchFamily="50" charset="-128"/>
            </a:rPr>
            <a:t>％で、類似団体内平均値と比べて低い水準で推移している。公債費の増加および経常一般財源等の減少により、前年度から</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ポイント増加している。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66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127000</xdr:rowOff>
    </xdr:from>
    <xdr:to>
      <xdr:col>24</xdr:col>
      <xdr:colOff>25400</xdr:colOff>
      <xdr:row>76</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29857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67327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127000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2928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133350</xdr:rowOff>
    </xdr:from>
    <xdr:to>
      <xdr:col>20</xdr:col>
      <xdr:colOff>38100</xdr:colOff>
      <xdr:row>77</xdr:row>
      <xdr:rowOff>63500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76</xdr:row>
      <xdr:rowOff>69850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29286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69850</xdr:rowOff>
    </xdr:from>
    <xdr:to>
      <xdr:col>11</xdr:col>
      <xdr:colOff>9525</xdr:colOff>
      <xdr:row>76</xdr:row>
      <xdr:rowOff>107950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10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76200</xdr:rowOff>
    </xdr:from>
    <xdr:to>
      <xdr:col>11</xdr:col>
      <xdr:colOff>60325</xdr:colOff>
      <xdr:row>78</xdr:row>
      <xdr:rowOff>6350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162577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29227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76200</xdr:rowOff>
    </xdr:from>
    <xdr:to>
      <xdr:col>20</xdr:col>
      <xdr:colOff>38100</xdr:colOff>
      <xdr:row>76</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16527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19050</xdr:rowOff>
    </xdr:from>
    <xdr:to>
      <xdr:col>11</xdr:col>
      <xdr:colOff>60325</xdr:colOff>
      <xdr:row>76</xdr:row>
      <xdr:rowOff>120650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５年度の公債費以外の経費に係る経常収支比率は、普通交付税や臨時財政対策債の減などにより経常一般財源等が減少したことに加え、扶助費や物件費などの経常的経費充当一般財源が増加したため、前年度から</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増加した。本市は類似団体内平均値と比べて高い水準にあり、これは少子高齢化の進展や社会保障施策の拡充に伴い保育や障害福祉、医療などへの支出割合が高まっていることなど、社会構造、都市構造の変化を主な要因とするものであり、成熟度の高い都市の特徴であ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143329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651015"/>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115406</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143329</xdr:rowOff>
    </xdr:from>
    <xdr:to>
      <xdr:col>82</xdr:col>
      <xdr:colOff>196850</xdr:colOff>
      <xdr:row>80</xdr:row>
      <xdr:rowOff>143329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94343</xdr:rowOff>
    </xdr:from>
    <xdr:to>
      <xdr:col>82</xdr:col>
      <xdr:colOff>107950</xdr:colOff>
      <xdr:row>79</xdr:row>
      <xdr:rowOff>97064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467443"/>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119941</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2978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103414</xdr:rowOff>
    </xdr:from>
    <xdr:to>
      <xdr:col>82</xdr:col>
      <xdr:colOff>158750</xdr:colOff>
      <xdr:row>77</xdr:row>
      <xdr:rowOff>33564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4536</xdr:rowOff>
    </xdr:from>
    <xdr:to>
      <xdr:col>78</xdr:col>
      <xdr:colOff>69850</xdr:colOff>
      <xdr:row>78</xdr:row>
      <xdr:rowOff>94343</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206186"/>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70757</xdr:rowOff>
    </xdr:from>
    <xdr:to>
      <xdr:col>78</xdr:col>
      <xdr:colOff>120650</xdr:colOff>
      <xdr:row>77</xdr:row>
      <xdr:rowOff>907</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11084</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6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4536</xdr:rowOff>
    </xdr:from>
    <xdr:to>
      <xdr:col>73</xdr:col>
      <xdr:colOff>180975</xdr:colOff>
      <xdr:row>79</xdr:row>
      <xdr:rowOff>64407</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893800" y="13206186"/>
          <a:ext cx="8890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54428</xdr:rowOff>
    </xdr:from>
    <xdr:to>
      <xdr:col>74</xdr:col>
      <xdr:colOff>31750</xdr:colOff>
      <xdr:row>74</xdr:row>
      <xdr:rowOff>156028</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166205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31750</xdr:rowOff>
    </xdr:from>
    <xdr:to>
      <xdr:col>69</xdr:col>
      <xdr:colOff>92075</xdr:colOff>
      <xdr:row>79</xdr:row>
      <xdr:rowOff>64407</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576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136071</xdr:rowOff>
    </xdr:from>
    <xdr:to>
      <xdr:col>69</xdr:col>
      <xdr:colOff>142875</xdr:colOff>
      <xdr:row>77</xdr:row>
      <xdr:rowOff>66221</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76399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46264</xdr:rowOff>
    </xdr:from>
    <xdr:to>
      <xdr:col>82</xdr:col>
      <xdr:colOff>158750</xdr:colOff>
      <xdr:row>79</xdr:row>
      <xdr:rowOff>147864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18341</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562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43543</xdr:rowOff>
    </xdr:from>
    <xdr:to>
      <xdr:col>78</xdr:col>
      <xdr:colOff>120650</xdr:colOff>
      <xdr:row>78</xdr:row>
      <xdr:rowOff>145143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129920</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50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125186</xdr:rowOff>
    </xdr:from>
    <xdr:to>
      <xdr:col>74</xdr:col>
      <xdr:colOff>31750</xdr:colOff>
      <xdr:row>77</xdr:row>
      <xdr:rowOff>55336</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40113</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13607</xdr:rowOff>
    </xdr:from>
    <xdr:to>
      <xdr:col>69</xdr:col>
      <xdr:colOff>142875</xdr:colOff>
      <xdr:row>79</xdr:row>
      <xdr:rowOff>115207</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99984</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64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152400</xdr:rowOff>
    </xdr:from>
    <xdr:to>
      <xdr:col>65</xdr:col>
      <xdr:colOff>53975</xdr:colOff>
      <xdr:row>79</xdr:row>
      <xdr:rowOff>82550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67327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24054</xdr:rowOff>
    </xdr:from>
    <xdr:to>
      <xdr:col>29</xdr:col>
      <xdr:colOff>127000</xdr:colOff>
      <xdr:row>19</xdr:row>
      <xdr:rowOff>131001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9079"/>
          <a:ext cx="0" cy="13070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103078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0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131001</xdr:rowOff>
    </xdr:from>
    <xdr:to>
      <xdr:col>30</xdr:col>
      <xdr:colOff>25400</xdr:colOff>
      <xdr:row>19</xdr:row>
      <xdr:rowOff>131001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61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110431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24054</xdr:rowOff>
    </xdr:from>
    <xdr:to>
      <xdr:col>30</xdr:col>
      <xdr:colOff>25400</xdr:colOff>
      <xdr:row>12</xdr:row>
      <xdr:rowOff>24054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9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25121</xdr:rowOff>
    </xdr:from>
    <xdr:to>
      <xdr:col>29</xdr:col>
      <xdr:colOff>127000</xdr:colOff>
      <xdr:row>12</xdr:row>
      <xdr:rowOff>71183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30146"/>
          <a:ext cx="647700" cy="46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93883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1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121806</xdr:rowOff>
    </xdr:from>
    <xdr:to>
      <xdr:col>29</xdr:col>
      <xdr:colOff>177800</xdr:colOff>
      <xdr:row>15</xdr:row>
      <xdr:rowOff>51956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69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71183</xdr:rowOff>
    </xdr:from>
    <xdr:to>
      <xdr:col>26</xdr:col>
      <xdr:colOff>50800</xdr:colOff>
      <xdr:row>12</xdr:row>
      <xdr:rowOff>138659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176208"/>
          <a:ext cx="698500" cy="67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169012</xdr:rowOff>
    </xdr:from>
    <xdr:to>
      <xdr:col>26</xdr:col>
      <xdr:colOff>101600</xdr:colOff>
      <xdr:row>15</xdr:row>
      <xdr:rowOff>99162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83939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138659</xdr:rowOff>
    </xdr:from>
    <xdr:to>
      <xdr:col>22</xdr:col>
      <xdr:colOff>114300</xdr:colOff>
      <xdr:row>12</xdr:row>
      <xdr:rowOff>140564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243684"/>
          <a:ext cx="698500" cy="1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30937</xdr:rowOff>
    </xdr:from>
    <xdr:to>
      <xdr:col>22</xdr:col>
      <xdr:colOff>165100</xdr:colOff>
      <xdr:row>15</xdr:row>
      <xdr:rowOff>132537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117314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140564</xdr:rowOff>
    </xdr:from>
    <xdr:to>
      <xdr:col>18</xdr:col>
      <xdr:colOff>177800</xdr:colOff>
      <xdr:row>13</xdr:row>
      <xdr:rowOff>41770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245589"/>
          <a:ext cx="698500" cy="72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38138</xdr:rowOff>
    </xdr:from>
    <xdr:to>
      <xdr:col>19</xdr:col>
      <xdr:colOff>38100</xdr:colOff>
      <xdr:row>15</xdr:row>
      <xdr:rowOff>139738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124515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71285</xdr:rowOff>
    </xdr:from>
    <xdr:to>
      <xdr:col>15</xdr:col>
      <xdr:colOff>101600</xdr:colOff>
      <xdr:row>16</xdr:row>
      <xdr:rowOff>1435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157662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145771</xdr:rowOff>
    </xdr:from>
    <xdr:to>
      <xdr:col>29</xdr:col>
      <xdr:colOff>177800</xdr:colOff>
      <xdr:row>12</xdr:row>
      <xdr:rowOff>75921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079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91381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2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20383</xdr:rowOff>
    </xdr:from>
    <xdr:to>
      <xdr:col>26</xdr:col>
      <xdr:colOff>101600</xdr:colOff>
      <xdr:row>12</xdr:row>
      <xdr:rowOff>121983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125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132160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89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87859</xdr:rowOff>
    </xdr:from>
    <xdr:to>
      <xdr:col>22</xdr:col>
      <xdr:colOff>165100</xdr:colOff>
      <xdr:row>13</xdr:row>
      <xdr:rowOff>18009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192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28186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96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89764</xdr:rowOff>
    </xdr:from>
    <xdr:to>
      <xdr:col>19</xdr:col>
      <xdr:colOff>38100</xdr:colOff>
      <xdr:row>13</xdr:row>
      <xdr:rowOff>19914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194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30091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196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162420</xdr:rowOff>
    </xdr:from>
    <xdr:to>
      <xdr:col>15</xdr:col>
      <xdr:colOff>101600</xdr:colOff>
      <xdr:row>13</xdr:row>
      <xdr:rowOff>92570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267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102747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03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329463</xdr:rowOff>
    </xdr:from>
    <xdr:to>
      <xdr:col>29</xdr:col>
      <xdr:colOff>127000</xdr:colOff>
      <xdr:row>38</xdr:row>
      <xdr:rowOff>16814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54013"/>
          <a:ext cx="0" cy="1230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331791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5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16814</xdr:rowOff>
    </xdr:from>
    <xdr:to>
      <xdr:col>30</xdr:col>
      <xdr:colOff>25400</xdr:colOff>
      <xdr:row>38</xdr:row>
      <xdr:rowOff>16814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844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72940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9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329463</xdr:rowOff>
    </xdr:from>
    <xdr:to>
      <xdr:col>30</xdr:col>
      <xdr:colOff>25400</xdr:colOff>
      <xdr:row>33</xdr:row>
      <xdr:rowOff>329463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54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277152</xdr:rowOff>
    </xdr:from>
    <xdr:to>
      <xdr:col>29</xdr:col>
      <xdr:colOff>127000</xdr:colOff>
      <xdr:row>35</xdr:row>
      <xdr:rowOff>317347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87502"/>
          <a:ext cx="647700" cy="40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261929</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72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241173</xdr:rowOff>
    </xdr:from>
    <xdr:to>
      <xdr:col>29</xdr:col>
      <xdr:colOff>177800</xdr:colOff>
      <xdr:row>35</xdr:row>
      <xdr:rowOff>342773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291973</xdr:rowOff>
    </xdr:from>
    <xdr:to>
      <xdr:col>26</xdr:col>
      <xdr:colOff>50800</xdr:colOff>
      <xdr:row>35</xdr:row>
      <xdr:rowOff>317347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902323"/>
          <a:ext cx="698500" cy="2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277178</xdr:rowOff>
    </xdr:from>
    <xdr:to>
      <xdr:col>26</xdr:col>
      <xdr:colOff>101600</xdr:colOff>
      <xdr:row>36</xdr:row>
      <xdr:rowOff>35878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87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20655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7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211010</xdr:rowOff>
    </xdr:from>
    <xdr:to>
      <xdr:col>22</xdr:col>
      <xdr:colOff>114300</xdr:colOff>
      <xdr:row>35</xdr:row>
      <xdr:rowOff>291973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821360"/>
          <a:ext cx="698500" cy="80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229971</xdr:rowOff>
    </xdr:from>
    <xdr:to>
      <xdr:col>22</xdr:col>
      <xdr:colOff>165100</xdr:colOff>
      <xdr:row>35</xdr:row>
      <xdr:rowOff>331571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403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341748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0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211010</xdr:rowOff>
    </xdr:from>
    <xdr:to>
      <xdr:col>18</xdr:col>
      <xdr:colOff>177800</xdr:colOff>
      <xdr:row>35</xdr:row>
      <xdr:rowOff>230098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21360"/>
          <a:ext cx="698500" cy="19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222123</xdr:rowOff>
    </xdr:from>
    <xdr:to>
      <xdr:col>19</xdr:col>
      <xdr:colOff>38100</xdr:colOff>
      <xdr:row>35</xdr:row>
      <xdr:rowOff>323723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32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308500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1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237668</xdr:rowOff>
    </xdr:from>
    <xdr:to>
      <xdr:col>15</xdr:col>
      <xdr:colOff>101600</xdr:colOff>
      <xdr:row>35</xdr:row>
      <xdr:rowOff>339268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324045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3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226352</xdr:rowOff>
    </xdr:from>
    <xdr:to>
      <xdr:col>29</xdr:col>
      <xdr:colOff>177800</xdr:colOff>
      <xdr:row>35</xdr:row>
      <xdr:rowOff>327952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36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71429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8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266547</xdr:rowOff>
    </xdr:from>
    <xdr:to>
      <xdr:col>26</xdr:col>
      <xdr:colOff>101600</xdr:colOff>
      <xdr:row>36</xdr:row>
      <xdr:rowOff>25247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76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35424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45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241173</xdr:rowOff>
    </xdr:from>
    <xdr:to>
      <xdr:col>22</xdr:col>
      <xdr:colOff>165100</xdr:colOff>
      <xdr:row>35</xdr:row>
      <xdr:rowOff>342773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51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327550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937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160210</xdr:rowOff>
    </xdr:from>
    <xdr:to>
      <xdr:col>19</xdr:col>
      <xdr:colOff>38100</xdr:colOff>
      <xdr:row>35</xdr:row>
      <xdr:rowOff>261810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7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271987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3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179298</xdr:rowOff>
    </xdr:from>
    <xdr:to>
      <xdr:col>15</xdr:col>
      <xdr:colOff>101600</xdr:colOff>
      <xdr:row>35</xdr:row>
      <xdr:rowOff>280898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89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291075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5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2,297,745
2,204,987
326.46
1,412,510,019
1,394,832,519
9,440,915
678,205,853
1,377,752,258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158712</xdr:rowOff>
    </xdr:from>
    <xdr:to>
      <xdr:col>24</xdr:col>
      <xdr:colOff>62865</xdr:colOff>
      <xdr:row>38</xdr:row>
      <xdr:rowOff>150063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02212"/>
          <a:ext cx="1270" cy="136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153890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150063</xdr:rowOff>
    </xdr:from>
    <xdr:to>
      <xdr:col>24</xdr:col>
      <xdr:colOff>152400</xdr:colOff>
      <xdr:row>38</xdr:row>
      <xdr:rowOff>150063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105389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158712</xdr:rowOff>
    </xdr:from>
    <xdr:to>
      <xdr:col>24</xdr:col>
      <xdr:colOff>152400</xdr:colOff>
      <xdr:row>30</xdr:row>
      <xdr:rowOff>158712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142367</xdr:rowOff>
    </xdr:from>
    <xdr:to>
      <xdr:col>24</xdr:col>
      <xdr:colOff>63500</xdr:colOff>
      <xdr:row>31</xdr:row>
      <xdr:rowOff>104381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285867"/>
          <a:ext cx="838200" cy="13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110913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8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132486</xdr:rowOff>
    </xdr:from>
    <xdr:to>
      <xdr:col>24</xdr:col>
      <xdr:colOff>114300</xdr:colOff>
      <xdr:row>34</xdr:row>
      <xdr:rowOff>62636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142367</xdr:rowOff>
    </xdr:from>
    <xdr:to>
      <xdr:col>19</xdr:col>
      <xdr:colOff>177800</xdr:colOff>
      <xdr:row>31</xdr:row>
      <xdr:rowOff>34277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285867"/>
          <a:ext cx="8890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23520</xdr:rowOff>
    </xdr:from>
    <xdr:to>
      <xdr:col>20</xdr:col>
      <xdr:colOff>38100</xdr:colOff>
      <xdr:row>33</xdr:row>
      <xdr:rowOff>125120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116247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34277</xdr:rowOff>
    </xdr:from>
    <xdr:to>
      <xdr:col>15</xdr:col>
      <xdr:colOff>50800</xdr:colOff>
      <xdr:row>31</xdr:row>
      <xdr:rowOff>89865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349227"/>
          <a:ext cx="889000" cy="5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53543</xdr:rowOff>
    </xdr:from>
    <xdr:to>
      <xdr:col>15</xdr:col>
      <xdr:colOff>101600</xdr:colOff>
      <xdr:row>33</xdr:row>
      <xdr:rowOff>155143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146270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89865</xdr:rowOff>
    </xdr:from>
    <xdr:to>
      <xdr:col>10</xdr:col>
      <xdr:colOff>114300</xdr:colOff>
      <xdr:row>31</xdr:row>
      <xdr:rowOff>170523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04815"/>
          <a:ext cx="889000" cy="8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64592</xdr:rowOff>
    </xdr:from>
    <xdr:to>
      <xdr:col>10</xdr:col>
      <xdr:colOff>165100</xdr:colOff>
      <xdr:row>33</xdr:row>
      <xdr:rowOff>166192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157319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1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136030</xdr:rowOff>
    </xdr:from>
    <xdr:to>
      <xdr:col>6</xdr:col>
      <xdr:colOff>38100</xdr:colOff>
      <xdr:row>34</xdr:row>
      <xdr:rowOff>66180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57307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53581</xdr:rowOff>
    </xdr:from>
    <xdr:to>
      <xdr:col>24</xdr:col>
      <xdr:colOff>114300</xdr:colOff>
      <xdr:row>31</xdr:row>
      <xdr:rowOff>155181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6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139958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8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91567</xdr:rowOff>
    </xdr:from>
    <xdr:to>
      <xdr:col>20</xdr:col>
      <xdr:colOff>38100</xdr:colOff>
      <xdr:row>31</xdr:row>
      <xdr:rowOff>21717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3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38244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1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154927</xdr:rowOff>
    </xdr:from>
    <xdr:to>
      <xdr:col>15</xdr:col>
      <xdr:colOff>101600</xdr:colOff>
      <xdr:row>31</xdr:row>
      <xdr:rowOff>85077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29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101604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7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39065</xdr:rowOff>
    </xdr:from>
    <xdr:to>
      <xdr:col>10</xdr:col>
      <xdr:colOff>165100</xdr:colOff>
      <xdr:row>31</xdr:row>
      <xdr:rowOff>140665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35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157192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12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119723</xdr:rowOff>
    </xdr:from>
    <xdr:to>
      <xdr:col>6</xdr:col>
      <xdr:colOff>38100</xdr:colOff>
      <xdr:row>32</xdr:row>
      <xdr:rowOff>49873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3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66400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49137</xdr:rowOff>
    </xdr:from>
    <xdr:to>
      <xdr:col>24</xdr:col>
      <xdr:colOff>62865</xdr:colOff>
      <xdr:row>57</xdr:row>
      <xdr:rowOff>43117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3087"/>
          <a:ext cx="1270" cy="10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46944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81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43117</xdr:rowOff>
    </xdr:from>
    <xdr:to>
      <xdr:col>24</xdr:col>
      <xdr:colOff>152400</xdr:colOff>
      <xdr:row>57</xdr:row>
      <xdr:rowOff>43117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15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167264</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49137</xdr:rowOff>
    </xdr:from>
    <xdr:to>
      <xdr:col>24</xdr:col>
      <xdr:colOff>152400</xdr:colOff>
      <xdr:row>51</xdr:row>
      <xdr:rowOff>49137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3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79387</xdr:rowOff>
    </xdr:from>
    <xdr:to>
      <xdr:col>24</xdr:col>
      <xdr:colOff>63500</xdr:colOff>
      <xdr:row>55</xdr:row>
      <xdr:rowOff>16294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166237"/>
          <a:ext cx="838200" cy="27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31881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18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9004</xdr:rowOff>
    </xdr:from>
    <xdr:to>
      <xdr:col>24</xdr:col>
      <xdr:colOff>114300</xdr:colOff>
      <xdr:row>54</xdr:row>
      <xdr:rowOff>110604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2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79387</xdr:rowOff>
    </xdr:from>
    <xdr:to>
      <xdr:col>19</xdr:col>
      <xdr:colOff>177800</xdr:colOff>
      <xdr:row>54</xdr:row>
      <xdr:rowOff>53746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166237"/>
          <a:ext cx="889000" cy="14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50495</xdr:rowOff>
    </xdr:from>
    <xdr:to>
      <xdr:col>20</xdr:col>
      <xdr:colOff>38100</xdr:colOff>
      <xdr:row>52</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896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168622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874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53746</xdr:rowOff>
    </xdr:from>
    <xdr:to>
      <xdr:col>15</xdr:col>
      <xdr:colOff>50800</xdr:colOff>
      <xdr:row>57</xdr:row>
      <xdr:rowOff>89903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12046"/>
          <a:ext cx="889000" cy="55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16701</xdr:rowOff>
    </xdr:from>
    <xdr:to>
      <xdr:col>15</xdr:col>
      <xdr:colOff>101600</xdr:colOff>
      <xdr:row>53</xdr:row>
      <xdr:rowOff>118301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10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134828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88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89903</xdr:rowOff>
    </xdr:from>
    <xdr:to>
      <xdr:col>10</xdr:col>
      <xdr:colOff>114300</xdr:colOff>
      <xdr:row>58</xdr:row>
      <xdr:rowOff>127051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62553"/>
          <a:ext cx="889000" cy="20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149784</xdr:rowOff>
    </xdr:from>
    <xdr:to>
      <xdr:col>10</xdr:col>
      <xdr:colOff>165100</xdr:colOff>
      <xdr:row>56</xdr:row>
      <xdr:rowOff>79934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7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96461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5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152603</xdr:rowOff>
    </xdr:from>
    <xdr:to>
      <xdr:col>6</xdr:col>
      <xdr:colOff>38100</xdr:colOff>
      <xdr:row>57</xdr:row>
      <xdr:rowOff>82753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99280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136944</xdr:rowOff>
    </xdr:from>
    <xdr:to>
      <xdr:col>24</xdr:col>
      <xdr:colOff>114300</xdr:colOff>
      <xdr:row>55</xdr:row>
      <xdr:rowOff>67094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115371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7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28587</xdr:rowOff>
    </xdr:from>
    <xdr:to>
      <xdr:col>20</xdr:col>
      <xdr:colOff>38100</xdr:colOff>
      <xdr:row>53</xdr:row>
      <xdr:rowOff>130187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11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121314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0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2946</xdr:rowOff>
    </xdr:from>
    <xdr:to>
      <xdr:col>15</xdr:col>
      <xdr:colOff>101600</xdr:colOff>
      <xdr:row>54</xdr:row>
      <xdr:rowOff>104546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6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95673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5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39103</xdr:rowOff>
    </xdr:from>
    <xdr:to>
      <xdr:col>10</xdr:col>
      <xdr:colOff>165100</xdr:colOff>
      <xdr:row>57</xdr:row>
      <xdr:rowOff>140703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1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131830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0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76251</xdr:rowOff>
    </xdr:from>
    <xdr:to>
      <xdr:col>6</xdr:col>
      <xdr:colOff>38100</xdr:colOff>
      <xdr:row>59</xdr:row>
      <xdr:rowOff>6401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2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168978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1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156028</xdr:rowOff>
    </xdr:from>
    <xdr:to>
      <xdr:col>24</xdr:col>
      <xdr:colOff>62865</xdr:colOff>
      <xdr:row>79</xdr:row>
      <xdr:rowOff>17453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57528"/>
          <a:ext cx="1270" cy="140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21280</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17453</xdr:rowOff>
    </xdr:from>
    <xdr:to>
      <xdr:col>24</xdr:col>
      <xdr:colOff>152400</xdr:colOff>
      <xdr:row>79</xdr:row>
      <xdr:rowOff>17453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102705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3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156028</xdr:rowOff>
    </xdr:from>
    <xdr:to>
      <xdr:col>24</xdr:col>
      <xdr:colOff>152400</xdr:colOff>
      <xdr:row>70</xdr:row>
      <xdr:rowOff>156028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111397</xdr:rowOff>
    </xdr:from>
    <xdr:to>
      <xdr:col>24</xdr:col>
      <xdr:colOff>63500</xdr:colOff>
      <xdr:row>74</xdr:row>
      <xdr:rowOff>61432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2627247"/>
          <a:ext cx="838200" cy="12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14532</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044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36105</xdr:rowOff>
    </xdr:from>
    <xdr:to>
      <xdr:col>24</xdr:col>
      <xdr:colOff>114300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61432</xdr:rowOff>
    </xdr:from>
    <xdr:to>
      <xdr:col>19</xdr:col>
      <xdr:colOff>177800</xdr:colOff>
      <xdr:row>74</xdr:row>
      <xdr:rowOff>72644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2748732"/>
          <a:ext cx="889000" cy="1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57658</xdr:rowOff>
    </xdr:from>
    <xdr:to>
      <xdr:col>20</xdr:col>
      <xdr:colOff>38100</xdr:colOff>
      <xdr:row>76</xdr:row>
      <xdr:rowOff>159258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150385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72644</xdr:rowOff>
    </xdr:from>
    <xdr:to>
      <xdr:col>15</xdr:col>
      <xdr:colOff>50800</xdr:colOff>
      <xdr:row>74</xdr:row>
      <xdr:rowOff>74277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27599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73986</xdr:rowOff>
    </xdr:from>
    <xdr:to>
      <xdr:col>15</xdr:col>
      <xdr:colOff>101600</xdr:colOff>
      <xdr:row>77</xdr:row>
      <xdr:rowOff>4136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166713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74277</xdr:rowOff>
    </xdr:from>
    <xdr:to>
      <xdr:col>10</xdr:col>
      <xdr:colOff>114300</xdr:colOff>
      <xdr:row>74</xdr:row>
      <xdr:rowOff>106063</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2761577"/>
          <a:ext cx="889000" cy="3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84110</xdr:rowOff>
    </xdr:from>
    <xdr:to>
      <xdr:col>10</xdr:col>
      <xdr:colOff>165100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5387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20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130048</xdr:rowOff>
    </xdr:from>
    <xdr:to>
      <xdr:col>6</xdr:col>
      <xdr:colOff>38100</xdr:colOff>
      <xdr:row>77</xdr:row>
      <xdr:rowOff>60198</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51325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25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60597</xdr:rowOff>
    </xdr:from>
    <xdr:to>
      <xdr:col>24</xdr:col>
      <xdr:colOff>114300</xdr:colOff>
      <xdr:row>73</xdr:row>
      <xdr:rowOff>162197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257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83474</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42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10632</xdr:rowOff>
    </xdr:from>
    <xdr:to>
      <xdr:col>20</xdr:col>
      <xdr:colOff>38100</xdr:colOff>
      <xdr:row>74</xdr:row>
      <xdr:rowOff>112232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26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128759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247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21844</xdr:rowOff>
    </xdr:from>
    <xdr:to>
      <xdr:col>15</xdr:col>
      <xdr:colOff>101600</xdr:colOff>
      <xdr:row>74</xdr:row>
      <xdr:rowOff>123444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270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139971</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248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23477</xdr:rowOff>
    </xdr:from>
    <xdr:to>
      <xdr:col>10</xdr:col>
      <xdr:colOff>165100</xdr:colOff>
      <xdr:row>74</xdr:row>
      <xdr:rowOff>125077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27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141604</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248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55263</xdr:rowOff>
    </xdr:from>
    <xdr:to>
      <xdr:col>6</xdr:col>
      <xdr:colOff>38100</xdr:colOff>
      <xdr:row>74</xdr:row>
      <xdr:rowOff>156863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27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1940</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251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14002</xdr:rowOff>
    </xdr:from>
    <xdr:to>
      <xdr:col>24</xdr:col>
      <xdr:colOff>62865</xdr:colOff>
      <xdr:row>99</xdr:row>
      <xdr:rowOff>141018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615952"/>
          <a:ext cx="1270" cy="149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144845</xdr:rowOff>
    </xdr:from>
    <xdr:ext cx="599010"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141018</xdr:rowOff>
    </xdr:from>
    <xdr:to>
      <xdr:col>24</xdr:col>
      <xdr:colOff>152400</xdr:colOff>
      <xdr:row>99</xdr:row>
      <xdr:rowOff>141018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132129</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14002</xdr:rowOff>
    </xdr:from>
    <xdr:to>
      <xdr:col>24</xdr:col>
      <xdr:colOff>152400</xdr:colOff>
      <xdr:row>91</xdr:row>
      <xdr:rowOff>14002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125211</xdr:rowOff>
    </xdr:from>
    <xdr:to>
      <xdr:col>24</xdr:col>
      <xdr:colOff>63500</xdr:colOff>
      <xdr:row>96</xdr:row>
      <xdr:rowOff>102177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412961"/>
          <a:ext cx="838200" cy="14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138520</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26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160093</xdr:rowOff>
    </xdr:from>
    <xdr:to>
      <xdr:col>24</xdr:col>
      <xdr:colOff>114300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22320</xdr:rowOff>
    </xdr:from>
    <xdr:to>
      <xdr:col>19</xdr:col>
      <xdr:colOff>177800</xdr:colOff>
      <xdr:row>96</xdr:row>
      <xdr:rowOff>102177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908300" y="16481520"/>
          <a:ext cx="889000" cy="7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86962</xdr:rowOff>
    </xdr:from>
    <xdr:to>
      <xdr:col>20</xdr:col>
      <xdr:colOff>38100</xdr:colOff>
      <xdr:row>97</xdr:row>
      <xdr:rowOff>17112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8239</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6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22320</xdr:rowOff>
    </xdr:from>
    <xdr:to>
      <xdr:col>15</xdr:col>
      <xdr:colOff>50800</xdr:colOff>
      <xdr:row>97</xdr:row>
      <xdr:rowOff>167655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481520"/>
          <a:ext cx="889000" cy="3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9793</xdr:rowOff>
    </xdr:from>
    <xdr:to>
      <xdr:col>15</xdr:col>
      <xdr:colOff>101600</xdr:colOff>
      <xdr:row>96</xdr:row>
      <xdr:rowOff>111393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102520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6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167655</xdr:rowOff>
    </xdr:from>
    <xdr:to>
      <xdr:col>10</xdr:col>
      <xdr:colOff>114300</xdr:colOff>
      <xdr:row>98</xdr:row>
      <xdr:rowOff>71631</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98305"/>
          <a:ext cx="889000" cy="7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130397</xdr:rowOff>
    </xdr:from>
    <xdr:to>
      <xdr:col>10</xdr:col>
      <xdr:colOff>165100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51674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15748</xdr:rowOff>
    </xdr:from>
    <xdr:to>
      <xdr:col>6</xdr:col>
      <xdr:colOff>38100</xdr:colOff>
      <xdr:row>98</xdr:row>
      <xdr:rowOff>117348</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133875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59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74411</xdr:rowOff>
    </xdr:from>
    <xdr:to>
      <xdr:col>24</xdr:col>
      <xdr:colOff>114300</xdr:colOff>
      <xdr:row>96</xdr:row>
      <xdr:rowOff>4561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36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97288</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21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51377</xdr:rowOff>
    </xdr:from>
    <xdr:to>
      <xdr:col>20</xdr:col>
      <xdr:colOff>38100</xdr:colOff>
      <xdr:row>96</xdr:row>
      <xdr:rowOff>152977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51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169504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28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142970</xdr:rowOff>
    </xdr:from>
    <xdr:to>
      <xdr:col>15</xdr:col>
      <xdr:colOff>101600</xdr:colOff>
      <xdr:row>96</xdr:row>
      <xdr:rowOff>73120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4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89647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20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116855</xdr:rowOff>
    </xdr:from>
    <xdr:to>
      <xdr:col>10</xdr:col>
      <xdr:colOff>165100</xdr:colOff>
      <xdr:row>98</xdr:row>
      <xdr:rowOff>47005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63532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52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20831</xdr:rowOff>
    </xdr:from>
    <xdr:to>
      <xdr:col>6</xdr:col>
      <xdr:colOff>38100</xdr:colOff>
      <xdr:row>98</xdr:row>
      <xdr:rowOff>122431</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82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113558</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91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64376</xdr:rowOff>
    </xdr:from>
    <xdr:to>
      <xdr:col>54</xdr:col>
      <xdr:colOff>189865</xdr:colOff>
      <xdr:row>39</xdr:row>
      <xdr:rowOff>111861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6408026"/>
          <a:ext cx="1270" cy="3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115688</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80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111861</xdr:rowOff>
    </xdr:from>
    <xdr:to>
      <xdr:col>55</xdr:col>
      <xdr:colOff>88900</xdr:colOff>
      <xdr:row>39</xdr:row>
      <xdr:rowOff>111861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798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11053</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61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64376</xdr:rowOff>
    </xdr:from>
    <xdr:to>
      <xdr:col>55</xdr:col>
      <xdr:colOff>88900</xdr:colOff>
      <xdr:row>37</xdr:row>
      <xdr:rowOff>64376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40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59563</xdr:rowOff>
    </xdr:from>
    <xdr:to>
      <xdr:col>55</xdr:col>
      <xdr:colOff>0</xdr:colOff>
      <xdr:row>37</xdr:row>
      <xdr:rowOff>70396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403213"/>
          <a:ext cx="838200" cy="1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779</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515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22352</xdr:rowOff>
    </xdr:from>
    <xdr:to>
      <xdr:col>55</xdr:col>
      <xdr:colOff>50800</xdr:colOff>
      <xdr:row>38</xdr:row>
      <xdr:rowOff>123952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53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59563</xdr:rowOff>
    </xdr:from>
    <xdr:to>
      <xdr:col>50</xdr:col>
      <xdr:colOff>114300</xdr:colOff>
      <xdr:row>38</xdr:row>
      <xdr:rowOff>10757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403213"/>
          <a:ext cx="889000" cy="12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153886</xdr:rowOff>
    </xdr:from>
    <xdr:to>
      <xdr:col>50</xdr:col>
      <xdr:colOff>165100</xdr:colOff>
      <xdr:row>38</xdr:row>
      <xdr:rowOff>84036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4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75163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59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11379</xdr:rowOff>
    </xdr:from>
    <xdr:to>
      <xdr:col>45</xdr:col>
      <xdr:colOff>177800</xdr:colOff>
      <xdr:row>38</xdr:row>
      <xdr:rowOff>10757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154879"/>
          <a:ext cx="889000" cy="137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135153</xdr:rowOff>
    </xdr:from>
    <xdr:to>
      <xdr:col>46</xdr:col>
      <xdr:colOff>38100</xdr:colOff>
      <xdr:row>38</xdr:row>
      <xdr:rowOff>65303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56431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57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11379</xdr:rowOff>
    </xdr:from>
    <xdr:to>
      <xdr:col>41</xdr:col>
      <xdr:colOff>50800</xdr:colOff>
      <xdr:row>38</xdr:row>
      <xdr:rowOff>46495</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154879"/>
          <a:ext cx="889000" cy="140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113246</xdr:rowOff>
    </xdr:from>
    <xdr:to>
      <xdr:col>41</xdr:col>
      <xdr:colOff>101600</xdr:colOff>
      <xdr:row>31</xdr:row>
      <xdr:rowOff>43396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34523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34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91072</xdr:rowOff>
    </xdr:from>
    <xdr:to>
      <xdr:col>36</xdr:col>
      <xdr:colOff>165100</xdr:colOff>
      <xdr:row>39</xdr:row>
      <xdr:rowOff>21222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12349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19596</xdr:rowOff>
    </xdr:from>
    <xdr:to>
      <xdr:col>55</xdr:col>
      <xdr:colOff>50800</xdr:colOff>
      <xdr:row>37</xdr:row>
      <xdr:rowOff>121196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138053</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8763</xdr:rowOff>
    </xdr:from>
    <xdr:to>
      <xdr:col>50</xdr:col>
      <xdr:colOff>165100</xdr:colOff>
      <xdr:row>37</xdr:row>
      <xdr:rowOff>110363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126890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12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131407</xdr:rowOff>
    </xdr:from>
    <xdr:to>
      <xdr:col>46</xdr:col>
      <xdr:colOff>38100</xdr:colOff>
      <xdr:row>38</xdr:row>
      <xdr:rowOff>61557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47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78084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25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132029</xdr:rowOff>
    </xdr:from>
    <xdr:to>
      <xdr:col>41</xdr:col>
      <xdr:colOff>101600</xdr:colOff>
      <xdr:row>30</xdr:row>
      <xdr:rowOff>62179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10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78706</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487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167145</xdr:rowOff>
    </xdr:from>
    <xdr:to>
      <xdr:col>36</xdr:col>
      <xdr:colOff>165100</xdr:colOff>
      <xdr:row>38</xdr:row>
      <xdr:rowOff>97295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5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113822</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28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120764</xdr:rowOff>
    </xdr:from>
    <xdr:to>
      <xdr:col>54</xdr:col>
      <xdr:colOff>189865</xdr:colOff>
      <xdr:row>58</xdr:row>
      <xdr:rowOff>28601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93264"/>
          <a:ext cx="1270" cy="127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32428</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99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28601</xdr:rowOff>
    </xdr:from>
    <xdr:to>
      <xdr:col>55</xdr:col>
      <xdr:colOff>88900</xdr:colOff>
      <xdr:row>58</xdr:row>
      <xdr:rowOff>28601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99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67441</xdr:rowOff>
    </xdr:from>
    <xdr:ext cx="534377"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120764</xdr:rowOff>
    </xdr:from>
    <xdr:to>
      <xdr:col>55</xdr:col>
      <xdr:colOff>88900</xdr:colOff>
      <xdr:row>50</xdr:row>
      <xdr:rowOff>120764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9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73272</xdr:rowOff>
    </xdr:from>
    <xdr:to>
      <xdr:col>55</xdr:col>
      <xdr:colOff>0</xdr:colOff>
      <xdr:row>55</xdr:row>
      <xdr:rowOff>115925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503022"/>
          <a:ext cx="838200" cy="4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45293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13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22416</xdr:rowOff>
    </xdr:from>
    <xdr:to>
      <xdr:col>55</xdr:col>
      <xdr:colOff>50800</xdr:colOff>
      <xdr:row>54</xdr:row>
      <xdr:rowOff>124016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73272</xdr:rowOff>
    </xdr:from>
    <xdr:to>
      <xdr:col>50</xdr:col>
      <xdr:colOff>114300</xdr:colOff>
      <xdr:row>55</xdr:row>
      <xdr:rowOff>154025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503022"/>
          <a:ext cx="889000" cy="8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102464</xdr:rowOff>
    </xdr:from>
    <xdr:to>
      <xdr:col>50</xdr:col>
      <xdr:colOff>165100</xdr:colOff>
      <xdr:row>55</xdr:row>
      <xdr:rowOff>32614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49141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142424</xdr:rowOff>
    </xdr:from>
    <xdr:to>
      <xdr:col>45</xdr:col>
      <xdr:colOff>177800</xdr:colOff>
      <xdr:row>55</xdr:row>
      <xdr:rowOff>154025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572174"/>
          <a:ext cx="8890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41618</xdr:rowOff>
    </xdr:from>
    <xdr:to>
      <xdr:col>46</xdr:col>
      <xdr:colOff>38100</xdr:colOff>
      <xdr:row>54</xdr:row>
      <xdr:rowOff>143218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159745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142424</xdr:rowOff>
    </xdr:from>
    <xdr:to>
      <xdr:col>41</xdr:col>
      <xdr:colOff>50800</xdr:colOff>
      <xdr:row>56</xdr:row>
      <xdr:rowOff>60928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572174"/>
          <a:ext cx="889000" cy="8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112408</xdr:rowOff>
    </xdr:from>
    <xdr:to>
      <xdr:col>41</xdr:col>
      <xdr:colOff>101600</xdr:colOff>
      <xdr:row>55</xdr:row>
      <xdr:rowOff>42558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59085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143535</xdr:rowOff>
    </xdr:from>
    <xdr:to>
      <xdr:col>36</xdr:col>
      <xdr:colOff>165100</xdr:colOff>
      <xdr:row>55</xdr:row>
      <xdr:rowOff>73685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90212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65125</xdr:rowOff>
    </xdr:from>
    <xdr:to>
      <xdr:col>55</xdr:col>
      <xdr:colOff>50800</xdr:colOff>
      <xdr:row>55</xdr:row>
      <xdr:rowOff>166725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43552</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47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22472</xdr:rowOff>
    </xdr:from>
    <xdr:to>
      <xdr:col>50</xdr:col>
      <xdr:colOff>165100</xdr:colOff>
      <xdr:row>55</xdr:row>
      <xdr:rowOff>124072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4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115199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54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103225</xdr:rowOff>
    </xdr:from>
    <xdr:to>
      <xdr:col>46</xdr:col>
      <xdr:colOff>38100</xdr:colOff>
      <xdr:row>56</xdr:row>
      <xdr:rowOff>33375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24502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62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91624</xdr:rowOff>
    </xdr:from>
    <xdr:to>
      <xdr:col>41</xdr:col>
      <xdr:colOff>101600</xdr:colOff>
      <xdr:row>56</xdr:row>
      <xdr:rowOff>21774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12901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61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10128</xdr:rowOff>
    </xdr:from>
    <xdr:to>
      <xdr:col>36</xdr:col>
      <xdr:colOff>165100</xdr:colOff>
      <xdr:row>56</xdr:row>
      <xdr:rowOff>111728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1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102855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70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31000</xdr:rowOff>
    </xdr:from>
    <xdr:to>
      <xdr:col>54</xdr:col>
      <xdr:colOff>189865</xdr:colOff>
      <xdr:row>78</xdr:row>
      <xdr:rowOff>126709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32500"/>
          <a:ext cx="1270" cy="146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130536</xdr:rowOff>
    </xdr:from>
    <xdr:ext cx="469744"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126709</xdr:rowOff>
    </xdr:from>
    <xdr:to>
      <xdr:col>55</xdr:col>
      <xdr:colOff>88900</xdr:colOff>
      <xdr:row>78</xdr:row>
      <xdr:rowOff>126709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49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149127</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31000</xdr:rowOff>
    </xdr:from>
    <xdr:to>
      <xdr:col>55</xdr:col>
      <xdr:colOff>88900</xdr:colOff>
      <xdr:row>70</xdr:row>
      <xdr:rowOff>31000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6198</xdr:rowOff>
    </xdr:from>
    <xdr:to>
      <xdr:col>55</xdr:col>
      <xdr:colOff>0</xdr:colOff>
      <xdr:row>77</xdr:row>
      <xdr:rowOff>135928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207848"/>
          <a:ext cx="838200" cy="12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132313</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2819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109436</xdr:rowOff>
    </xdr:from>
    <xdr:to>
      <xdr:col>55</xdr:col>
      <xdr:colOff>50800</xdr:colOff>
      <xdr:row>76</xdr:row>
      <xdr:rowOff>39585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29681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1206</xdr:rowOff>
    </xdr:from>
    <xdr:to>
      <xdr:col>50</xdr:col>
      <xdr:colOff>114300</xdr:colOff>
      <xdr:row>77</xdr:row>
      <xdr:rowOff>6198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202856"/>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159880</xdr:rowOff>
    </xdr:from>
    <xdr:to>
      <xdr:col>50</xdr:col>
      <xdr:colOff>165100</xdr:colOff>
      <xdr:row>76</xdr:row>
      <xdr:rowOff>90030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0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106557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79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1206</xdr:rowOff>
    </xdr:from>
    <xdr:to>
      <xdr:col>45</xdr:col>
      <xdr:colOff>177800</xdr:colOff>
      <xdr:row>77</xdr:row>
      <xdr:rowOff>9665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202856"/>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78460</xdr:rowOff>
    </xdr:from>
    <xdr:to>
      <xdr:col>46</xdr:col>
      <xdr:colOff>38100</xdr:colOff>
      <xdr:row>76</xdr:row>
      <xdr:rowOff>8610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29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25137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7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169494</xdr:rowOff>
    </xdr:from>
    <xdr:to>
      <xdr:col>41</xdr:col>
      <xdr:colOff>50800</xdr:colOff>
      <xdr:row>77</xdr:row>
      <xdr:rowOff>9665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199694"/>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68897</xdr:rowOff>
    </xdr:from>
    <xdr:to>
      <xdr:col>41</xdr:col>
      <xdr:colOff>101600</xdr:colOff>
      <xdr:row>75</xdr:row>
      <xdr:rowOff>170498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29276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15574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7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21006</xdr:rowOff>
    </xdr:from>
    <xdr:to>
      <xdr:col>36</xdr:col>
      <xdr:colOff>165100</xdr:colOff>
      <xdr:row>75</xdr:row>
      <xdr:rowOff>122606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28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139133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6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85128</xdr:rowOff>
    </xdr:from>
    <xdr:to>
      <xdr:col>55</xdr:col>
      <xdr:colOff>50800</xdr:colOff>
      <xdr:row>78</xdr:row>
      <xdr:rowOff>15278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28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63555</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26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126848</xdr:rowOff>
    </xdr:from>
    <xdr:to>
      <xdr:col>50</xdr:col>
      <xdr:colOff>165100</xdr:colOff>
      <xdr:row>77</xdr:row>
      <xdr:rowOff>56998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15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48125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24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121856</xdr:rowOff>
    </xdr:from>
    <xdr:to>
      <xdr:col>46</xdr:col>
      <xdr:colOff>38100</xdr:colOff>
      <xdr:row>77</xdr:row>
      <xdr:rowOff>52006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1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43133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24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130315</xdr:rowOff>
    </xdr:from>
    <xdr:to>
      <xdr:col>41</xdr:col>
      <xdr:colOff>101600</xdr:colOff>
      <xdr:row>77</xdr:row>
      <xdr:rowOff>60465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1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51592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2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118694</xdr:rowOff>
    </xdr:from>
    <xdr:to>
      <xdr:col>36</xdr:col>
      <xdr:colOff>165100</xdr:colOff>
      <xdr:row>77</xdr:row>
      <xdr:rowOff>48844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14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39971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24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22461</xdr:rowOff>
    </xdr:from>
    <xdr:to>
      <xdr:col>54</xdr:col>
      <xdr:colOff>189865</xdr:colOff>
      <xdr:row>98</xdr:row>
      <xdr:rowOff>63511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4411"/>
          <a:ext cx="1270" cy="1241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67338</xdr:rowOff>
    </xdr:from>
    <xdr:ext cx="534377"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8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63511</xdr:rowOff>
    </xdr:from>
    <xdr:to>
      <xdr:col>55</xdr:col>
      <xdr:colOff>88900</xdr:colOff>
      <xdr:row>98</xdr:row>
      <xdr:rowOff>63511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86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140588</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9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22461</xdr:rowOff>
    </xdr:from>
    <xdr:to>
      <xdr:col>55</xdr:col>
      <xdr:colOff>88900</xdr:colOff>
      <xdr:row>91</xdr:row>
      <xdr:rowOff>22461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73014</xdr:rowOff>
    </xdr:from>
    <xdr:to>
      <xdr:col>55</xdr:col>
      <xdr:colOff>0</xdr:colOff>
      <xdr:row>94</xdr:row>
      <xdr:rowOff>141660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189314"/>
          <a:ext cx="838200" cy="6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26967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597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4090</xdr:rowOff>
    </xdr:from>
    <xdr:to>
      <xdr:col>55</xdr:col>
      <xdr:colOff>50800</xdr:colOff>
      <xdr:row>94</xdr:row>
      <xdr:rowOff>105690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12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141660</xdr:rowOff>
    </xdr:from>
    <xdr:to>
      <xdr:col>50</xdr:col>
      <xdr:colOff>114300</xdr:colOff>
      <xdr:row>95</xdr:row>
      <xdr:rowOff>95842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257960"/>
          <a:ext cx="889000" cy="12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98076</xdr:rowOff>
    </xdr:from>
    <xdr:to>
      <xdr:col>50</xdr:col>
      <xdr:colOff>165100</xdr:colOff>
      <xdr:row>95</xdr:row>
      <xdr:rowOff>28226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19353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30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92870</xdr:rowOff>
    </xdr:from>
    <xdr:to>
      <xdr:col>45</xdr:col>
      <xdr:colOff>177800</xdr:colOff>
      <xdr:row>95</xdr:row>
      <xdr:rowOff>95842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380620"/>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40469</xdr:rowOff>
    </xdr:from>
    <xdr:to>
      <xdr:col>46</xdr:col>
      <xdr:colOff>38100</xdr:colOff>
      <xdr:row>95</xdr:row>
      <xdr:rowOff>142069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158596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1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92870</xdr:rowOff>
    </xdr:from>
    <xdr:to>
      <xdr:col>41</xdr:col>
      <xdr:colOff>50800</xdr:colOff>
      <xdr:row>96</xdr:row>
      <xdr:rowOff>24715</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380620"/>
          <a:ext cx="889000" cy="10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63852</xdr:rowOff>
    </xdr:from>
    <xdr:to>
      <xdr:col>41</xdr:col>
      <xdr:colOff>101600</xdr:colOff>
      <xdr:row>95</xdr:row>
      <xdr:rowOff>165452</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156579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138604</xdr:rowOff>
    </xdr:from>
    <xdr:to>
      <xdr:col>36</xdr:col>
      <xdr:colOff>165100</xdr:colOff>
      <xdr:row>96</xdr:row>
      <xdr:rowOff>68754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85281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20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22214</xdr:rowOff>
    </xdr:from>
    <xdr:to>
      <xdr:col>55</xdr:col>
      <xdr:colOff>50800</xdr:colOff>
      <xdr:row>94</xdr:row>
      <xdr:rowOff>123814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13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641</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11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90860</xdr:rowOff>
    </xdr:from>
    <xdr:to>
      <xdr:col>50</xdr:col>
      <xdr:colOff>165100</xdr:colOff>
      <xdr:row>95</xdr:row>
      <xdr:rowOff>21010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2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37537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598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45042</xdr:rowOff>
    </xdr:from>
    <xdr:to>
      <xdr:col>46</xdr:col>
      <xdr:colOff>38100</xdr:colOff>
      <xdr:row>95</xdr:row>
      <xdr:rowOff>146642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3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137769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4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42070</xdr:rowOff>
    </xdr:from>
    <xdr:to>
      <xdr:col>41</xdr:col>
      <xdr:colOff>101600</xdr:colOff>
      <xdr:row>95</xdr:row>
      <xdr:rowOff>143670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32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160197</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10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145365</xdr:rowOff>
    </xdr:from>
    <xdr:to>
      <xdr:col>36</xdr:col>
      <xdr:colOff>165100</xdr:colOff>
      <xdr:row>96</xdr:row>
      <xdr:rowOff>75515</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4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66642</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5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130229</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76906</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130229</xdr:rowOff>
    </xdr:from>
    <xdr:to>
      <xdr:col>86</xdr:col>
      <xdr:colOff>25400</xdr:colOff>
      <xdr:row>30</xdr:row>
      <xdr:rowOff>130229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141604</xdr:rowOff>
    </xdr:from>
    <xdr:ext cx="378565"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118727</xdr:rowOff>
    </xdr:from>
    <xdr:to>
      <xdr:col>85</xdr:col>
      <xdr:colOff>177800</xdr:colOff>
      <xdr:row>39</xdr:row>
      <xdr:rowOff>48877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124170</xdr:rowOff>
    </xdr:from>
    <xdr:to>
      <xdr:col>81</xdr:col>
      <xdr:colOff>101600</xdr:colOff>
      <xdr:row>39</xdr:row>
      <xdr:rowOff>54320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70847</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414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120360</xdr:rowOff>
    </xdr:from>
    <xdr:to>
      <xdr:col>76</xdr:col>
      <xdr:colOff>165100</xdr:colOff>
      <xdr:row>39</xdr:row>
      <xdr:rowOff>50510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67037</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410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81244</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67794"/>
          <a:ext cx="889000" cy="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73551</xdr:rowOff>
    </xdr:from>
    <xdr:to>
      <xdr:col>72</xdr:col>
      <xdr:colOff>38100</xdr:colOff>
      <xdr:row>39</xdr:row>
      <xdr:rowOff>3701</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5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20228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36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37846</xdr:rowOff>
    </xdr:from>
    <xdr:to>
      <xdr:col>67</xdr:col>
      <xdr:colOff>101600</xdr:colOff>
      <xdr:row>38</xdr:row>
      <xdr:rowOff>139446</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155973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3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30444</xdr:rowOff>
    </xdr:from>
    <xdr:to>
      <xdr:col>67</xdr:col>
      <xdr:colOff>101600</xdr:colOff>
      <xdr:row>39</xdr:row>
      <xdr:rowOff>132044</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1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123171</xdr:rowOff>
    </xdr:from>
    <xdr:ext cx="378565"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25017" y="6809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a:extLst>
            <a:ext uri="{FF2B5EF4-FFF2-40B4-BE49-F238E27FC236}">
              <a16:creationId xmlns:a16="http://schemas.microsoft.com/office/drawing/2014/main" id="{00000000-0008-0000-06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143625</xdr:rowOff>
    </xdr:from>
    <xdr:to>
      <xdr:col>85</xdr:col>
      <xdr:colOff>126364</xdr:colOff>
      <xdr:row>79</xdr:row>
      <xdr:rowOff>93294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6317595" y="11973675"/>
          <a:ext cx="1269" cy="166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97121</xdr:rowOff>
    </xdr:from>
    <xdr:ext cx="534377" cy="259045"/>
    <xdr:sp macro="" textlink="">
      <xdr:nvSpPr>
        <xdr:cNvPr id="634" name="公債費最小値テキスト">
          <a:extLst>
            <a:ext uri="{FF2B5EF4-FFF2-40B4-BE49-F238E27FC236}">
              <a16:creationId xmlns:a16="http://schemas.microsoft.com/office/drawing/2014/main" id="{00000000-0008-0000-0600-00007A020000}"/>
            </a:ext>
          </a:extLst>
        </xdr:cNvPr>
        <xdr:cNvSpPr txBox="1"/>
      </xdr:nvSpPr>
      <xdr:spPr>
        <a:xfrm>
          <a:off x="16370300" y="1364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93294</xdr:rowOff>
    </xdr:from>
    <xdr:to>
      <xdr:col>86</xdr:col>
      <xdr:colOff>25400</xdr:colOff>
      <xdr:row>79</xdr:row>
      <xdr:rowOff>93294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36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90302</xdr:rowOff>
    </xdr:from>
    <xdr:ext cx="534377" cy="259045"/>
    <xdr:sp macro="" textlink="">
      <xdr:nvSpPr>
        <xdr:cNvPr id="636" name="公債費最大値テキスト">
          <a:extLst>
            <a:ext uri="{FF2B5EF4-FFF2-40B4-BE49-F238E27FC236}">
              <a16:creationId xmlns:a16="http://schemas.microsoft.com/office/drawing/2014/main" id="{00000000-0008-0000-0600-00007C020000}"/>
            </a:ext>
          </a:extLst>
        </xdr:cNvPr>
        <xdr:cNvSpPr txBox="1"/>
      </xdr:nvSpPr>
      <xdr:spPr>
        <a:xfrm>
          <a:off x="16370300" y="1174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143625</xdr:rowOff>
    </xdr:from>
    <xdr:to>
      <xdr:col>86</xdr:col>
      <xdr:colOff>25400</xdr:colOff>
      <xdr:row>69</xdr:row>
      <xdr:rowOff>143625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19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85903</xdr:rowOff>
    </xdr:from>
    <xdr:to>
      <xdr:col>85</xdr:col>
      <xdr:colOff>127000</xdr:colOff>
      <xdr:row>75</xdr:row>
      <xdr:rowOff>113030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5481300" y="12944653"/>
          <a:ext cx="8382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17556</xdr:rowOff>
    </xdr:from>
    <xdr:ext cx="534377" cy="259045"/>
    <xdr:sp macro="" textlink="">
      <xdr:nvSpPr>
        <xdr:cNvPr id="639" name="公債費平均値テキスト">
          <a:extLst>
            <a:ext uri="{FF2B5EF4-FFF2-40B4-BE49-F238E27FC236}">
              <a16:creationId xmlns:a16="http://schemas.microsoft.com/office/drawing/2014/main" id="{00000000-0008-0000-0600-00007F020000}"/>
            </a:ext>
          </a:extLst>
        </xdr:cNvPr>
        <xdr:cNvSpPr txBox="1"/>
      </xdr:nvSpPr>
      <xdr:spPr>
        <a:xfrm>
          <a:off x="16370300" y="127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166129</xdr:rowOff>
    </xdr:from>
    <xdr:to>
      <xdr:col>85</xdr:col>
      <xdr:colOff>177800</xdr:colOff>
      <xdr:row>75</xdr:row>
      <xdr:rowOff>96279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62687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105829</xdr:rowOff>
    </xdr:from>
    <xdr:to>
      <xdr:col>81</xdr:col>
      <xdr:colOff>50800</xdr:colOff>
      <xdr:row>75</xdr:row>
      <xdr:rowOff>113030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4592300" y="12964579"/>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22949</xdr:rowOff>
    </xdr:from>
    <xdr:to>
      <xdr:col>81</xdr:col>
      <xdr:colOff>101600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5430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141076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105829</xdr:rowOff>
    </xdr:from>
    <xdr:to>
      <xdr:col>76</xdr:col>
      <xdr:colOff>114300</xdr:colOff>
      <xdr:row>75</xdr:row>
      <xdr:rowOff>124346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3703300" y="12964579"/>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168453</xdr:rowOff>
    </xdr:from>
    <xdr:to>
      <xdr:col>76</xdr:col>
      <xdr:colOff>165100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4541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115130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89294</xdr:rowOff>
    </xdr:from>
    <xdr:to>
      <xdr:col>71</xdr:col>
      <xdr:colOff>177800</xdr:colOff>
      <xdr:row>75</xdr:row>
      <xdr:rowOff>124346</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814300" y="12948044"/>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88595</xdr:rowOff>
    </xdr:from>
    <xdr:to>
      <xdr:col>72</xdr:col>
      <xdr:colOff>38100</xdr:colOff>
      <xdr:row>76</xdr:row>
      <xdr:rowOff>18746</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3652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9872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28131</xdr:rowOff>
    </xdr:from>
    <xdr:to>
      <xdr:col>67</xdr:col>
      <xdr:colOff>101600</xdr:colOff>
      <xdr:row>75</xdr:row>
      <xdr:rowOff>129731</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2763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146258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35103</xdr:rowOff>
    </xdr:from>
    <xdr:to>
      <xdr:col>85</xdr:col>
      <xdr:colOff>177800</xdr:colOff>
      <xdr:row>75</xdr:row>
      <xdr:rowOff>136703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6268700" y="1289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13530</xdr:rowOff>
    </xdr:from>
    <xdr:ext cx="534377" cy="259045"/>
    <xdr:sp macro="" textlink="">
      <xdr:nvSpPr>
        <xdr:cNvPr id="658" name="公債費該当値テキスト">
          <a:extLst>
            <a:ext uri="{FF2B5EF4-FFF2-40B4-BE49-F238E27FC236}">
              <a16:creationId xmlns:a16="http://schemas.microsoft.com/office/drawing/2014/main" id="{00000000-0008-0000-0600-000092020000}"/>
            </a:ext>
          </a:extLst>
        </xdr:cNvPr>
        <xdr:cNvSpPr txBox="1"/>
      </xdr:nvSpPr>
      <xdr:spPr>
        <a:xfrm>
          <a:off x="16370300" y="1287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62230</xdr:rowOff>
    </xdr:from>
    <xdr:to>
      <xdr:col>81</xdr:col>
      <xdr:colOff>101600</xdr:colOff>
      <xdr:row>75</xdr:row>
      <xdr:rowOff>163830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5430500" y="129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154957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14111" y="1301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55029</xdr:rowOff>
    </xdr:from>
    <xdr:to>
      <xdr:col>76</xdr:col>
      <xdr:colOff>165100</xdr:colOff>
      <xdr:row>75</xdr:row>
      <xdr:rowOff>156629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4541500" y="1291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147756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4325111" y="1300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73546</xdr:rowOff>
    </xdr:from>
    <xdr:to>
      <xdr:col>72</xdr:col>
      <xdr:colOff>38100</xdr:colOff>
      <xdr:row>76</xdr:row>
      <xdr:rowOff>3696</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3652500" y="129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20223</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270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38494</xdr:rowOff>
    </xdr:from>
    <xdr:to>
      <xdr:col>67</xdr:col>
      <xdr:colOff>101600</xdr:colOff>
      <xdr:row>75</xdr:row>
      <xdr:rowOff>140094</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2763500" y="128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131221</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47111" y="1298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a:extLst>
            <a:ext uri="{FF2B5EF4-FFF2-40B4-BE49-F238E27FC236}">
              <a16:creationId xmlns:a16="http://schemas.microsoft.com/office/drawing/2014/main" id="{00000000-0008-0000-06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26924</xdr:rowOff>
    </xdr:from>
    <xdr:to>
      <xdr:col>85</xdr:col>
      <xdr:colOff>126364</xdr:colOff>
      <xdr:row>98</xdr:row>
      <xdr:rowOff>110897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6317595" y="15628874"/>
          <a:ext cx="1269" cy="1284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114724</xdr:rowOff>
    </xdr:from>
    <xdr:ext cx="469744" cy="259045"/>
    <xdr:sp macro="" textlink="">
      <xdr:nvSpPr>
        <xdr:cNvPr id="691" name="積立金最小値テキスト">
          <a:extLst>
            <a:ext uri="{FF2B5EF4-FFF2-40B4-BE49-F238E27FC236}">
              <a16:creationId xmlns:a16="http://schemas.microsoft.com/office/drawing/2014/main" id="{00000000-0008-0000-0600-0000B3020000}"/>
            </a:ext>
          </a:extLst>
        </xdr:cNvPr>
        <xdr:cNvSpPr txBox="1"/>
      </xdr:nvSpPr>
      <xdr:spPr>
        <a:xfrm>
          <a:off x="16370300" y="169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110897</xdr:rowOff>
    </xdr:from>
    <xdr:to>
      <xdr:col>86</xdr:col>
      <xdr:colOff>25400</xdr:colOff>
      <xdr:row>98</xdr:row>
      <xdr:rowOff>110897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691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145051</xdr:rowOff>
    </xdr:from>
    <xdr:ext cx="534377" cy="259045"/>
    <xdr:sp macro="" textlink="">
      <xdr:nvSpPr>
        <xdr:cNvPr id="693" name="積立金最大値テキスト">
          <a:extLst>
            <a:ext uri="{FF2B5EF4-FFF2-40B4-BE49-F238E27FC236}">
              <a16:creationId xmlns:a16="http://schemas.microsoft.com/office/drawing/2014/main" id="{00000000-0008-0000-0600-0000B5020000}"/>
            </a:ext>
          </a:extLst>
        </xdr:cNvPr>
        <xdr:cNvSpPr txBox="1"/>
      </xdr:nvSpPr>
      <xdr:spPr>
        <a:xfrm>
          <a:off x="16370300" y="1540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26924</xdr:rowOff>
    </xdr:from>
    <xdr:to>
      <xdr:col>86</xdr:col>
      <xdr:colOff>25400</xdr:colOff>
      <xdr:row>91</xdr:row>
      <xdr:rowOff>26924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562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54508</xdr:rowOff>
    </xdr:from>
    <xdr:to>
      <xdr:col>85</xdr:col>
      <xdr:colOff>127000</xdr:colOff>
      <xdr:row>96</xdr:row>
      <xdr:rowOff>143968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5481300" y="15999358"/>
          <a:ext cx="838200" cy="60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162144</xdr:rowOff>
    </xdr:from>
    <xdr:ext cx="469744" cy="259045"/>
    <xdr:sp macro="" textlink="">
      <xdr:nvSpPr>
        <xdr:cNvPr id="696" name="積立金平均値テキスト">
          <a:extLst>
            <a:ext uri="{FF2B5EF4-FFF2-40B4-BE49-F238E27FC236}">
              <a16:creationId xmlns:a16="http://schemas.microsoft.com/office/drawing/2014/main" id="{00000000-0008-0000-0600-0000B8020000}"/>
            </a:ext>
          </a:extLst>
        </xdr:cNvPr>
        <xdr:cNvSpPr txBox="1"/>
      </xdr:nvSpPr>
      <xdr:spPr>
        <a:xfrm>
          <a:off x="16370300" y="16106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139267</xdr:rowOff>
    </xdr:from>
    <xdr:to>
      <xdr:col>85</xdr:col>
      <xdr:colOff>177800</xdr:colOff>
      <xdr:row>95</xdr:row>
      <xdr:rowOff>69417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6268700" y="1625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54508</xdr:rowOff>
    </xdr:from>
    <xdr:to>
      <xdr:col>81</xdr:col>
      <xdr:colOff>50800</xdr:colOff>
      <xdr:row>96</xdr:row>
      <xdr:rowOff>24104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4592300" y="15999358"/>
          <a:ext cx="889000" cy="48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108559</xdr:rowOff>
    </xdr:from>
    <xdr:to>
      <xdr:col>81</xdr:col>
      <xdr:colOff>101600</xdr:colOff>
      <xdr:row>95</xdr:row>
      <xdr:rowOff>38709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54305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29836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31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24104</xdr:rowOff>
    </xdr:from>
    <xdr:to>
      <xdr:col>76</xdr:col>
      <xdr:colOff>114300</xdr:colOff>
      <xdr:row>98</xdr:row>
      <xdr:rowOff>112725</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3703300" y="16483304"/>
          <a:ext cx="889000" cy="43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130124</xdr:rowOff>
    </xdr:from>
    <xdr:to>
      <xdr:col>76</xdr:col>
      <xdr:colOff>165100</xdr:colOff>
      <xdr:row>94</xdr:row>
      <xdr:rowOff>60274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4541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76801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58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150444</xdr:rowOff>
    </xdr:from>
    <xdr:to>
      <xdr:col>71</xdr:col>
      <xdr:colOff>177800</xdr:colOff>
      <xdr:row>98</xdr:row>
      <xdr:rowOff>112725</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2814300" y="16438194"/>
          <a:ext cx="889000" cy="47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34874</xdr:rowOff>
    </xdr:from>
    <xdr:to>
      <xdr:col>72</xdr:col>
      <xdr:colOff>38100</xdr:colOff>
      <xdr:row>97</xdr:row>
      <xdr:rowOff>136474</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3652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153001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4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116484</xdr:rowOff>
    </xdr:from>
    <xdr:to>
      <xdr:col>67</xdr:col>
      <xdr:colOff>101600</xdr:colOff>
      <xdr:row>97</xdr:row>
      <xdr:rowOff>46634</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2763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37761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66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93168</xdr:rowOff>
    </xdr:from>
    <xdr:to>
      <xdr:col>85</xdr:col>
      <xdr:colOff>177800</xdr:colOff>
      <xdr:row>97</xdr:row>
      <xdr:rowOff>23318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6268700" y="1655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71595</xdr:rowOff>
    </xdr:from>
    <xdr:ext cx="469744" cy="259045"/>
    <xdr:sp macro="" textlink="">
      <xdr:nvSpPr>
        <xdr:cNvPr id="715" name="積立金該当値テキスト">
          <a:extLst>
            <a:ext uri="{FF2B5EF4-FFF2-40B4-BE49-F238E27FC236}">
              <a16:creationId xmlns:a16="http://schemas.microsoft.com/office/drawing/2014/main" id="{00000000-0008-0000-0600-0000CB020000}"/>
            </a:ext>
          </a:extLst>
        </xdr:cNvPr>
        <xdr:cNvSpPr txBox="1"/>
      </xdr:nvSpPr>
      <xdr:spPr>
        <a:xfrm>
          <a:off x="16370300" y="1653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3708</xdr:rowOff>
    </xdr:from>
    <xdr:to>
      <xdr:col>81</xdr:col>
      <xdr:colOff>101600</xdr:colOff>
      <xdr:row>93</xdr:row>
      <xdr:rowOff>105308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5430500" y="1594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121835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214111" y="1572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144754</xdr:rowOff>
    </xdr:from>
    <xdr:to>
      <xdr:col>76</xdr:col>
      <xdr:colOff>165100</xdr:colOff>
      <xdr:row>96</xdr:row>
      <xdr:rowOff>74904</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4541500" y="1643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66031</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4357428" y="1652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61925</xdr:rowOff>
    </xdr:from>
    <xdr:to>
      <xdr:col>72</xdr:col>
      <xdr:colOff>38100</xdr:colOff>
      <xdr:row>98</xdr:row>
      <xdr:rowOff>163525</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3652500" y="1686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154652</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3468428" y="1695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99644</xdr:rowOff>
    </xdr:from>
    <xdr:to>
      <xdr:col>67</xdr:col>
      <xdr:colOff>101600</xdr:colOff>
      <xdr:row>96</xdr:row>
      <xdr:rowOff>29794</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2763500" y="1638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46321</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2579428" y="1616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投資及び出資金グラフ枠">
          <a:extLst>
            <a:ext uri="{FF2B5EF4-FFF2-40B4-BE49-F238E27FC236}">
              <a16:creationId xmlns:a16="http://schemas.microsoft.com/office/drawing/2014/main" id="{00000000-0008-0000-06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124678</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2159595" y="5268178"/>
          <a:ext cx="1269" cy="151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投資及び出資金最小値テキスト">
          <a:extLst>
            <a:ext uri="{FF2B5EF4-FFF2-40B4-BE49-F238E27FC236}">
              <a16:creationId xmlns:a16="http://schemas.microsoft.com/office/drawing/2014/main" id="{00000000-0008-0000-0600-0000E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71355</xdr:rowOff>
    </xdr:from>
    <xdr:ext cx="469744" cy="259045"/>
    <xdr:sp macro="" textlink="">
      <xdr:nvSpPr>
        <xdr:cNvPr id="752" name="投資及び出資金最大値テキスト">
          <a:extLst>
            <a:ext uri="{FF2B5EF4-FFF2-40B4-BE49-F238E27FC236}">
              <a16:creationId xmlns:a16="http://schemas.microsoft.com/office/drawing/2014/main" id="{00000000-0008-0000-0600-0000F0020000}"/>
            </a:ext>
          </a:extLst>
        </xdr:cNvPr>
        <xdr:cNvSpPr txBox="1"/>
      </xdr:nvSpPr>
      <xdr:spPr>
        <a:xfrm>
          <a:off x="22212300" y="50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124678</xdr:rowOff>
    </xdr:from>
    <xdr:to>
      <xdr:col>116</xdr:col>
      <xdr:colOff>152400</xdr:colOff>
      <xdr:row>30</xdr:row>
      <xdr:rowOff>124678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526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4499</xdr:rowOff>
    </xdr:from>
    <xdr:to>
      <xdr:col>116</xdr:col>
      <xdr:colOff>63500</xdr:colOff>
      <xdr:row>37</xdr:row>
      <xdr:rowOff>76672</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1323300" y="6176699"/>
          <a:ext cx="838200" cy="24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5605</xdr:rowOff>
    </xdr:from>
    <xdr:ext cx="469744" cy="259045"/>
    <xdr:sp macro="" textlink="">
      <xdr:nvSpPr>
        <xdr:cNvPr id="755" name="投資及び出資金平均値テキスト">
          <a:extLst>
            <a:ext uri="{FF2B5EF4-FFF2-40B4-BE49-F238E27FC236}">
              <a16:creationId xmlns:a16="http://schemas.microsoft.com/office/drawing/2014/main" id="{00000000-0008-0000-0600-0000F3020000}"/>
            </a:ext>
          </a:extLst>
        </xdr:cNvPr>
        <xdr:cNvSpPr txBox="1"/>
      </xdr:nvSpPr>
      <xdr:spPr>
        <a:xfrm>
          <a:off x="22212300" y="6177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27178</xdr:rowOff>
    </xdr:from>
    <xdr:to>
      <xdr:col>116</xdr:col>
      <xdr:colOff>114300</xdr:colOff>
      <xdr:row>36</xdr:row>
      <xdr:rowOff>128778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2110700" y="61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31278</xdr:rowOff>
    </xdr:from>
    <xdr:to>
      <xdr:col>111</xdr:col>
      <xdr:colOff>177800</xdr:colOff>
      <xdr:row>37</xdr:row>
      <xdr:rowOff>76672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20434300" y="6374928"/>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127435</xdr:rowOff>
    </xdr:from>
    <xdr:to>
      <xdr:col>112</xdr:col>
      <xdr:colOff>38100</xdr:colOff>
      <xdr:row>36</xdr:row>
      <xdr:rowOff>57585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1272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74112</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590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31278</xdr:rowOff>
    </xdr:from>
    <xdr:to>
      <xdr:col>107</xdr:col>
      <xdr:colOff>50800</xdr:colOff>
      <xdr:row>37</xdr:row>
      <xdr:rowOff>50219</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9545300" y="6374928"/>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49711</xdr:rowOff>
    </xdr:from>
    <xdr:to>
      <xdr:col>107</xdr:col>
      <xdr:colOff>101600</xdr:colOff>
      <xdr:row>36</xdr:row>
      <xdr:rowOff>151311</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20383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167838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59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105084</xdr:rowOff>
    </xdr:from>
    <xdr:to>
      <xdr:col>102</xdr:col>
      <xdr:colOff>114300</xdr:colOff>
      <xdr:row>37</xdr:row>
      <xdr:rowOff>50219</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656300" y="6105834"/>
          <a:ext cx="889000" cy="28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131028</xdr:rowOff>
    </xdr:from>
    <xdr:to>
      <xdr:col>102</xdr:col>
      <xdr:colOff>165100</xdr:colOff>
      <xdr:row>36</xdr:row>
      <xdr:rowOff>61178</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9494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77705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59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73878</xdr:rowOff>
    </xdr:from>
    <xdr:to>
      <xdr:col>98</xdr:col>
      <xdr:colOff>38100</xdr:colOff>
      <xdr:row>36</xdr:row>
      <xdr:rowOff>4028</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8605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166605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16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125149</xdr:rowOff>
    </xdr:from>
    <xdr:to>
      <xdr:col>116</xdr:col>
      <xdr:colOff>114300</xdr:colOff>
      <xdr:row>36</xdr:row>
      <xdr:rowOff>55299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2110700" y="612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148026</xdr:rowOff>
    </xdr:from>
    <xdr:ext cx="469744" cy="259045"/>
    <xdr:sp macro="" textlink="">
      <xdr:nvSpPr>
        <xdr:cNvPr id="774" name="投資及び出資金該当値テキスト">
          <a:extLst>
            <a:ext uri="{FF2B5EF4-FFF2-40B4-BE49-F238E27FC236}">
              <a16:creationId xmlns:a16="http://schemas.microsoft.com/office/drawing/2014/main" id="{00000000-0008-0000-0600-000006030000}"/>
            </a:ext>
          </a:extLst>
        </xdr:cNvPr>
        <xdr:cNvSpPr txBox="1"/>
      </xdr:nvSpPr>
      <xdr:spPr>
        <a:xfrm>
          <a:off x="22212300" y="597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25872</xdr:rowOff>
    </xdr:from>
    <xdr:to>
      <xdr:col>112</xdr:col>
      <xdr:colOff>38100</xdr:colOff>
      <xdr:row>37</xdr:row>
      <xdr:rowOff>127472</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1272500" y="6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118599</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1088428" y="646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151928</xdr:rowOff>
    </xdr:from>
    <xdr:to>
      <xdr:col>107</xdr:col>
      <xdr:colOff>101600</xdr:colOff>
      <xdr:row>37</xdr:row>
      <xdr:rowOff>82078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0383500" y="63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73205</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0199428" y="64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170869</xdr:rowOff>
    </xdr:from>
    <xdr:to>
      <xdr:col>102</xdr:col>
      <xdr:colOff>165100</xdr:colOff>
      <xdr:row>37</xdr:row>
      <xdr:rowOff>101019</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9494500" y="634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92146</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10428" y="643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54284</xdr:rowOff>
    </xdr:from>
    <xdr:to>
      <xdr:col>98</xdr:col>
      <xdr:colOff>38100</xdr:colOff>
      <xdr:row>35</xdr:row>
      <xdr:rowOff>155884</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8605500" y="605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961</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421428" y="583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53340</xdr:rowOff>
    </xdr:from>
    <xdr:to>
      <xdr:col>116</xdr:col>
      <xdr:colOff>62864</xdr:colOff>
      <xdr:row>59</xdr:row>
      <xdr:rowOff>40386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25840"/>
          <a:ext cx="1269"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44213</xdr:rowOff>
    </xdr:from>
    <xdr:ext cx="378565"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15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40386</xdr:rowOff>
    </xdr:from>
    <xdr:to>
      <xdr:col>116</xdr:col>
      <xdr:colOff>152400</xdr:colOff>
      <xdr:row>59</xdr:row>
      <xdr:rowOff>40386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15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xdr:rowOff>
    </xdr:from>
    <xdr:ext cx="599010"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0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53340</xdr:rowOff>
    </xdr:from>
    <xdr:to>
      <xdr:col>116</xdr:col>
      <xdr:colOff>152400</xdr:colOff>
      <xdr:row>50</xdr:row>
      <xdr:rowOff>53340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2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66878</xdr:rowOff>
    </xdr:from>
    <xdr:to>
      <xdr:col>116</xdr:col>
      <xdr:colOff>63500</xdr:colOff>
      <xdr:row>57</xdr:row>
      <xdr:rowOff>5779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1323300" y="9668078"/>
          <a:ext cx="838200" cy="1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129011</xdr:rowOff>
    </xdr:from>
    <xdr:ext cx="534377"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3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150584</xdr:rowOff>
    </xdr:from>
    <xdr:to>
      <xdr:col>116</xdr:col>
      <xdr:colOff>114300</xdr:colOff>
      <xdr:row>57</xdr:row>
      <xdr:rowOff>80734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44539</xdr:rowOff>
    </xdr:from>
    <xdr:to>
      <xdr:col>111</xdr:col>
      <xdr:colOff>177800</xdr:colOff>
      <xdr:row>56</xdr:row>
      <xdr:rowOff>66878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9645739"/>
          <a:ext cx="889000" cy="2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91313</xdr:rowOff>
    </xdr:from>
    <xdr:to>
      <xdr:col>112</xdr:col>
      <xdr:colOff>38100</xdr:colOff>
      <xdr:row>57</xdr:row>
      <xdr:rowOff>21463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12590</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7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44539</xdr:rowOff>
    </xdr:from>
    <xdr:to>
      <xdr:col>107</xdr:col>
      <xdr:colOff>50800</xdr:colOff>
      <xdr:row>56</xdr:row>
      <xdr:rowOff>152781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9645739"/>
          <a:ext cx="889000" cy="10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9271</xdr:rowOff>
    </xdr:from>
    <xdr:to>
      <xdr:col>107</xdr:col>
      <xdr:colOff>101600</xdr:colOff>
      <xdr:row>56</xdr:row>
      <xdr:rowOff>110871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101998</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7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136728</xdr:rowOff>
    </xdr:from>
    <xdr:to>
      <xdr:col>102</xdr:col>
      <xdr:colOff>114300</xdr:colOff>
      <xdr:row>56</xdr:row>
      <xdr:rowOff>152781</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656300" y="9737928"/>
          <a:ext cx="889000" cy="1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13691</xdr:rowOff>
    </xdr:from>
    <xdr:to>
      <xdr:col>102</xdr:col>
      <xdr:colOff>165100</xdr:colOff>
      <xdr:row>56</xdr:row>
      <xdr:rowOff>115291</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131818</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77839</xdr:rowOff>
    </xdr:from>
    <xdr:to>
      <xdr:col>98</xdr:col>
      <xdr:colOff>38100</xdr:colOff>
      <xdr:row>58</xdr:row>
      <xdr:rowOff>7989</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85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170566</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94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126429</xdr:rowOff>
    </xdr:from>
    <xdr:to>
      <xdr:col>116</xdr:col>
      <xdr:colOff>114300</xdr:colOff>
      <xdr:row>57</xdr:row>
      <xdr:rowOff>56579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972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149306</xdr:rowOff>
    </xdr:from>
    <xdr:ext cx="534377"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57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16078</xdr:rowOff>
    </xdr:from>
    <xdr:to>
      <xdr:col>112</xdr:col>
      <xdr:colOff>38100</xdr:colOff>
      <xdr:row>56</xdr:row>
      <xdr:rowOff>117678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961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134205</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56111" y="93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165189</xdr:rowOff>
    </xdr:from>
    <xdr:to>
      <xdr:col>107</xdr:col>
      <xdr:colOff>101600</xdr:colOff>
      <xdr:row>56</xdr:row>
      <xdr:rowOff>95339</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59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111866</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67111" y="937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101981</xdr:rowOff>
    </xdr:from>
    <xdr:to>
      <xdr:col>102</xdr:col>
      <xdr:colOff>165100</xdr:colOff>
      <xdr:row>57</xdr:row>
      <xdr:rowOff>32131</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970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23258</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278111" y="979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85928</xdr:rowOff>
    </xdr:from>
    <xdr:to>
      <xdr:col>98</xdr:col>
      <xdr:colOff>38100</xdr:colOff>
      <xdr:row>57</xdr:row>
      <xdr:rowOff>16078</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96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32605</xdr:rowOff>
    </xdr:from>
    <xdr:ext cx="534377"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389111" y="94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a:extLst>
            <a:ext uri="{FF2B5EF4-FFF2-40B4-BE49-F238E27FC236}">
              <a16:creationId xmlns:a16="http://schemas.microsoft.com/office/drawing/2014/main" id="{00000000-0008-0000-0600-00005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45334</xdr:rowOff>
    </xdr:from>
    <xdr:to>
      <xdr:col>116</xdr:col>
      <xdr:colOff>62864</xdr:colOff>
      <xdr:row>79</xdr:row>
      <xdr:rowOff>46340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2159595" y="12389734"/>
          <a:ext cx="1269" cy="120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50167</xdr:rowOff>
    </xdr:from>
    <xdr:ext cx="534377" cy="259045"/>
    <xdr:sp macro="" textlink="">
      <xdr:nvSpPr>
        <xdr:cNvPr id="863" name="繰出金最小値テキスト">
          <a:extLst>
            <a:ext uri="{FF2B5EF4-FFF2-40B4-BE49-F238E27FC236}">
              <a16:creationId xmlns:a16="http://schemas.microsoft.com/office/drawing/2014/main" id="{00000000-0008-0000-0600-00005F030000}"/>
            </a:ext>
          </a:extLst>
        </xdr:cNvPr>
        <xdr:cNvSpPr txBox="1"/>
      </xdr:nvSpPr>
      <xdr:spPr>
        <a:xfrm>
          <a:off x="22212300" y="135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46340</xdr:rowOff>
    </xdr:from>
    <xdr:to>
      <xdr:col>116</xdr:col>
      <xdr:colOff>152400</xdr:colOff>
      <xdr:row>79</xdr:row>
      <xdr:rowOff>46340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35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163461</xdr:rowOff>
    </xdr:from>
    <xdr:ext cx="534377" cy="259045"/>
    <xdr:sp macro="" textlink="">
      <xdr:nvSpPr>
        <xdr:cNvPr id="865" name="繰出金最大値テキスト">
          <a:extLst>
            <a:ext uri="{FF2B5EF4-FFF2-40B4-BE49-F238E27FC236}">
              <a16:creationId xmlns:a16="http://schemas.microsoft.com/office/drawing/2014/main" id="{00000000-0008-0000-0600-000061030000}"/>
            </a:ext>
          </a:extLst>
        </xdr:cNvPr>
        <xdr:cNvSpPr txBox="1"/>
      </xdr:nvSpPr>
      <xdr:spPr>
        <a:xfrm>
          <a:off x="22212300" y="1216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45334</xdr:rowOff>
    </xdr:from>
    <xdr:to>
      <xdr:col>116</xdr:col>
      <xdr:colOff>152400</xdr:colOff>
      <xdr:row>72</xdr:row>
      <xdr:rowOff>45334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238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48626</xdr:rowOff>
    </xdr:from>
    <xdr:to>
      <xdr:col>116</xdr:col>
      <xdr:colOff>63500</xdr:colOff>
      <xdr:row>77</xdr:row>
      <xdr:rowOff>7477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1323300" y="13078826"/>
          <a:ext cx="838200" cy="13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12966</xdr:rowOff>
    </xdr:from>
    <xdr:ext cx="534377" cy="259045"/>
    <xdr:sp macro="" textlink="">
      <xdr:nvSpPr>
        <xdr:cNvPr id="868" name="繰出金平均値テキスト">
          <a:extLst>
            <a:ext uri="{FF2B5EF4-FFF2-40B4-BE49-F238E27FC236}">
              <a16:creationId xmlns:a16="http://schemas.microsoft.com/office/drawing/2014/main" id="{00000000-0008-0000-0600-000064030000}"/>
            </a:ext>
          </a:extLst>
        </xdr:cNvPr>
        <xdr:cNvSpPr txBox="1"/>
      </xdr:nvSpPr>
      <xdr:spPr>
        <a:xfrm>
          <a:off x="22212300" y="13043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34539</xdr:rowOff>
    </xdr:from>
    <xdr:to>
      <xdr:col>116</xdr:col>
      <xdr:colOff>114300</xdr:colOff>
      <xdr:row>76</xdr:row>
      <xdr:rowOff>136139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21107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7477</xdr:rowOff>
    </xdr:from>
    <xdr:to>
      <xdr:col>111</xdr:col>
      <xdr:colOff>177800</xdr:colOff>
      <xdr:row>77</xdr:row>
      <xdr:rowOff>63850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0434300" y="13209127"/>
          <a:ext cx="889000" cy="5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77653</xdr:rowOff>
    </xdr:from>
    <xdr:to>
      <xdr:col>112</xdr:col>
      <xdr:colOff>38100</xdr:colOff>
      <xdr:row>77</xdr:row>
      <xdr:rowOff>7803</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1272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24330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34682</xdr:rowOff>
    </xdr:from>
    <xdr:to>
      <xdr:col>107</xdr:col>
      <xdr:colOff>50800</xdr:colOff>
      <xdr:row>77</xdr:row>
      <xdr:rowOff>63850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9545300" y="13236332"/>
          <a:ext cx="889000" cy="2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107051</xdr:rowOff>
    </xdr:from>
    <xdr:to>
      <xdr:col>107</xdr:col>
      <xdr:colOff>101600</xdr:colOff>
      <xdr:row>77</xdr:row>
      <xdr:rowOff>37201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0383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53728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34682</xdr:rowOff>
    </xdr:from>
    <xdr:to>
      <xdr:col>102</xdr:col>
      <xdr:colOff>114300</xdr:colOff>
      <xdr:row>77</xdr:row>
      <xdr:rowOff>65680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flipV="1">
          <a:off x="18656300" y="13236332"/>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156383</xdr:rowOff>
    </xdr:from>
    <xdr:to>
      <xdr:col>102</xdr:col>
      <xdr:colOff>165100</xdr:colOff>
      <xdr:row>77</xdr:row>
      <xdr:rowOff>86533</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9494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77660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147741</xdr:rowOff>
    </xdr:from>
    <xdr:to>
      <xdr:col>98</xdr:col>
      <xdr:colOff>38100</xdr:colOff>
      <xdr:row>77</xdr:row>
      <xdr:rowOff>77891</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8605500" y="1317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94418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95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169276</xdr:rowOff>
    </xdr:from>
    <xdr:to>
      <xdr:col>116</xdr:col>
      <xdr:colOff>114300</xdr:colOff>
      <xdr:row>76</xdr:row>
      <xdr:rowOff>99426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2110700" y="130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20703</xdr:rowOff>
    </xdr:from>
    <xdr:ext cx="534377" cy="259045"/>
    <xdr:sp macro="" textlink="">
      <xdr:nvSpPr>
        <xdr:cNvPr id="887" name="繰出金該当値テキスト">
          <a:extLst>
            <a:ext uri="{FF2B5EF4-FFF2-40B4-BE49-F238E27FC236}">
              <a16:creationId xmlns:a16="http://schemas.microsoft.com/office/drawing/2014/main" id="{00000000-0008-0000-0600-000077030000}"/>
            </a:ext>
          </a:extLst>
        </xdr:cNvPr>
        <xdr:cNvSpPr txBox="1"/>
      </xdr:nvSpPr>
      <xdr:spPr>
        <a:xfrm>
          <a:off x="22212300" y="1287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128127</xdr:rowOff>
    </xdr:from>
    <xdr:to>
      <xdr:col>112</xdr:col>
      <xdr:colOff>38100</xdr:colOff>
      <xdr:row>77</xdr:row>
      <xdr:rowOff>58277</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1272500" y="1315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49404</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056111" y="1325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13050</xdr:rowOff>
    </xdr:from>
    <xdr:to>
      <xdr:col>107</xdr:col>
      <xdr:colOff>101600</xdr:colOff>
      <xdr:row>77</xdr:row>
      <xdr:rowOff>114650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0383500" y="132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105777</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167111" y="133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155332</xdr:rowOff>
    </xdr:from>
    <xdr:to>
      <xdr:col>102</xdr:col>
      <xdr:colOff>165100</xdr:colOff>
      <xdr:row>77</xdr:row>
      <xdr:rowOff>85482</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9494500" y="1318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102008</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278111" y="129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14880</xdr:rowOff>
    </xdr:from>
    <xdr:to>
      <xdr:col>98</xdr:col>
      <xdr:colOff>38100</xdr:colOff>
      <xdr:row>77</xdr:row>
      <xdr:rowOff>116480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8605500" y="132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107607</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389111" y="1330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607,044</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180,581</a:t>
          </a:r>
          <a:r>
            <a:rPr kumimoji="1" lang="ja-JP" altLang="en-US" sz="1300">
              <a:latin typeface="ＭＳ Ｐゴシック" panose="020B0600070205080204" pitchFamily="50" charset="-128"/>
              <a:ea typeface="ＭＳ Ｐゴシック" panose="020B0600070205080204" pitchFamily="50" charset="-128"/>
            </a:rPr>
            <a:t>円と類似団体内平均値を上回る水準であり、令和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年度は前年度と比較すると</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％増加した。これは電力・ガス・食料品等価格高騰緊急支援給付金や障害者自立支援給付の増などによる。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もう一つの主な構成項目である人件費は、住民一人当たり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114,427</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円となっており、類似団体内平均値と比べても高い水準にあるが、これは市立教育機関や保育所等の直営福祉施設の差が主な要因であると考えられる。令和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年度は退職手当の減などにより前年度より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58,739</a:t>
          </a:r>
          <a:r>
            <a:rPr kumimoji="1" lang="ja-JP" altLang="en-US" sz="1300">
              <a:latin typeface="ＭＳ Ｐゴシック" panose="020B0600070205080204" pitchFamily="50" charset="-128"/>
              <a:ea typeface="ＭＳ Ｐゴシック" panose="020B0600070205080204" pitchFamily="50" charset="-128"/>
            </a:rPr>
            <a:t>円となっており、前年度から比較すると新型コロナウイルス対策である自宅療養者配食サービスやワクチン接種事業に係る委託料の減などにより</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％減少した。効率的な執行に努めたことにより類似団体内平均値と比べて低い水準にある。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54,957</a:t>
          </a:r>
          <a:r>
            <a:rPr kumimoji="1" lang="ja-JP" altLang="en-US" sz="1300">
              <a:latin typeface="ＭＳ Ｐゴシック" panose="020B0600070205080204" pitchFamily="50" charset="-128"/>
              <a:ea typeface="ＭＳ Ｐゴシック" panose="020B0600070205080204" pitchFamily="50" charset="-128"/>
            </a:rPr>
            <a:t>円と類似団体内平均値と比べて高い水準にあり、前年度と比較すると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％減少した。これは新型コロナウイルス感染症に係る自宅療養者等への医療提供事業の減などによる。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2,297,745
2,204,987
326.46
1,412,510,019
1,394,832,519
9,440,915
678,205,853
1,377,752,258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40096</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83596"/>
          <a:ext cx="127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158223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40096</xdr:rowOff>
    </xdr:from>
    <xdr:to>
      <xdr:col>24</xdr:col>
      <xdr:colOff>152400</xdr:colOff>
      <xdr:row>30</xdr:row>
      <xdr:rowOff>40096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8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85816</xdr:rowOff>
    </xdr:from>
    <xdr:to>
      <xdr:col>24</xdr:col>
      <xdr:colOff>63500</xdr:colOff>
      <xdr:row>38</xdr:row>
      <xdr:rowOff>105410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60091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12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160746</xdr:rowOff>
    </xdr:from>
    <xdr:to>
      <xdr:col>24</xdr:col>
      <xdr:colOff>114300</xdr:colOff>
      <xdr:row>36</xdr:row>
      <xdr:rowOff>90896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100512</xdr:rowOff>
    </xdr:from>
    <xdr:to>
      <xdr:col>19</xdr:col>
      <xdr:colOff>177800</xdr:colOff>
      <xdr:row>38</xdr:row>
      <xdr:rowOff>105410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61561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12156</xdr:rowOff>
    </xdr:from>
    <xdr:to>
      <xdr:col>20</xdr:col>
      <xdr:colOff>38100</xdr:colOff>
      <xdr:row>36</xdr:row>
      <xdr:rowOff>113756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130283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100512</xdr:rowOff>
    </xdr:from>
    <xdr:to>
      <xdr:col>15</xdr:col>
      <xdr:colOff>50800</xdr:colOff>
      <xdr:row>38</xdr:row>
      <xdr:rowOff>105410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61561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23586</xdr:rowOff>
    </xdr:from>
    <xdr:to>
      <xdr:col>15</xdr:col>
      <xdr:colOff>101600</xdr:colOff>
      <xdr:row>36</xdr:row>
      <xdr:rowOff>125186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141713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7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38463</xdr:rowOff>
    </xdr:from>
    <xdr:to>
      <xdr:col>10</xdr:col>
      <xdr:colOff>114300</xdr:colOff>
      <xdr:row>38</xdr:row>
      <xdr:rowOff>105410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53563"/>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149877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162378</xdr:rowOff>
    </xdr:from>
    <xdr:to>
      <xdr:col>6</xdr:col>
      <xdr:colOff>38100</xdr:colOff>
      <xdr:row>36</xdr:row>
      <xdr:rowOff>92528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109055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3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35016</xdr:rowOff>
    </xdr:from>
    <xdr:to>
      <xdr:col>24</xdr:col>
      <xdr:colOff>114300</xdr:colOff>
      <xdr:row>38</xdr:row>
      <xdr:rowOff>136616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5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13443</xdr:rowOff>
    </xdr:from>
    <xdr:ext cx="378565"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52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54610</xdr:rowOff>
    </xdr:from>
    <xdr:to>
      <xdr:col>20</xdr:col>
      <xdr:colOff>38100</xdr:colOff>
      <xdr:row>38</xdr:row>
      <xdr:rowOff>156210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38</xdr:row>
      <xdr:rowOff>147337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8017" y="66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49712</xdr:rowOff>
    </xdr:from>
    <xdr:to>
      <xdr:col>15</xdr:col>
      <xdr:colOff>101600</xdr:colOff>
      <xdr:row>38</xdr:row>
      <xdr:rowOff>151312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6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38</xdr:row>
      <xdr:rowOff>142439</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657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54610</xdr:rowOff>
    </xdr:from>
    <xdr:to>
      <xdr:col>10</xdr:col>
      <xdr:colOff>165100</xdr:colOff>
      <xdr:row>38</xdr:row>
      <xdr:rowOff>156210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147337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6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159113</xdr:rowOff>
    </xdr:from>
    <xdr:to>
      <xdr:col>6</xdr:col>
      <xdr:colOff>38100</xdr:colOff>
      <xdr:row>38</xdr:row>
      <xdr:rowOff>89263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0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38</xdr:row>
      <xdr:rowOff>80390</xdr:rowOff>
    </xdr:from>
    <xdr:ext cx="378565"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59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122695</xdr:rowOff>
    </xdr:from>
    <xdr:to>
      <xdr:col>24</xdr:col>
      <xdr:colOff>62865</xdr:colOff>
      <xdr:row>59</xdr:row>
      <xdr:rowOff>54801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95345"/>
          <a:ext cx="1270" cy="27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58628</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54801</xdr:rowOff>
    </xdr:from>
    <xdr:to>
      <xdr:col>24</xdr:col>
      <xdr:colOff>152400</xdr:colOff>
      <xdr:row>59</xdr:row>
      <xdr:rowOff>54801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7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69372</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122695</xdr:rowOff>
    </xdr:from>
    <xdr:to>
      <xdr:col>24</xdr:col>
      <xdr:colOff>152400</xdr:colOff>
      <xdr:row>57</xdr:row>
      <xdr:rowOff>122695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9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51562</xdr:rowOff>
    </xdr:from>
    <xdr:to>
      <xdr:col>24</xdr:col>
      <xdr:colOff>63500</xdr:colOff>
      <xdr:row>59</xdr:row>
      <xdr:rowOff>14846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95662"/>
          <a:ext cx="838200" cy="13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74833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4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51956</xdr:rowOff>
    </xdr:from>
    <xdr:to>
      <xdr:col>24</xdr:col>
      <xdr:colOff>114300</xdr:colOff>
      <xdr:row>58</xdr:row>
      <xdr:rowOff>153556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51562</xdr:rowOff>
    </xdr:from>
    <xdr:to>
      <xdr:col>19</xdr:col>
      <xdr:colOff>177800</xdr:colOff>
      <xdr:row>59</xdr:row>
      <xdr:rowOff>559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95662"/>
          <a:ext cx="889000" cy="1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50050</xdr:rowOff>
    </xdr:from>
    <xdr:to>
      <xdr:col>20</xdr:col>
      <xdr:colOff>38100</xdr:colOff>
      <xdr:row>58</xdr:row>
      <xdr:rowOff>151650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142777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34607</xdr:rowOff>
    </xdr:from>
    <xdr:to>
      <xdr:col>15</xdr:col>
      <xdr:colOff>50800</xdr:colOff>
      <xdr:row>59</xdr:row>
      <xdr:rowOff>559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950007"/>
          <a:ext cx="889000" cy="116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27254</xdr:rowOff>
    </xdr:from>
    <xdr:to>
      <xdr:col>15</xdr:col>
      <xdr:colOff>101600</xdr:colOff>
      <xdr:row>58</xdr:row>
      <xdr:rowOff>128854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145381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34607</xdr:rowOff>
    </xdr:from>
    <xdr:to>
      <xdr:col>10</xdr:col>
      <xdr:colOff>114300</xdr:colOff>
      <xdr:row>59</xdr:row>
      <xdr:rowOff>107848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950007"/>
          <a:ext cx="889000" cy="127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63462</xdr:rowOff>
    </xdr:from>
    <xdr:to>
      <xdr:col>10</xdr:col>
      <xdr:colOff>165100</xdr:colOff>
      <xdr:row>51</xdr:row>
      <xdr:rowOff>165062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10139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109639</xdr:rowOff>
    </xdr:from>
    <xdr:to>
      <xdr:col>6</xdr:col>
      <xdr:colOff>38100</xdr:colOff>
      <xdr:row>59</xdr:row>
      <xdr:rowOff>39789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56316</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135496</xdr:rowOff>
    </xdr:from>
    <xdr:to>
      <xdr:col>24</xdr:col>
      <xdr:colOff>114300</xdr:colOff>
      <xdr:row>59</xdr:row>
      <xdr:rowOff>65646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7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50423</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9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762</xdr:rowOff>
    </xdr:from>
    <xdr:to>
      <xdr:col>20</xdr:col>
      <xdr:colOff>38100</xdr:colOff>
      <xdr:row>58</xdr:row>
      <xdr:rowOff>102362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118889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121209</xdr:rowOff>
    </xdr:from>
    <xdr:to>
      <xdr:col>15</xdr:col>
      <xdr:colOff>101600</xdr:colOff>
      <xdr:row>59</xdr:row>
      <xdr:rowOff>51359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42486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5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155257</xdr:rowOff>
    </xdr:from>
    <xdr:to>
      <xdr:col>10</xdr:col>
      <xdr:colOff>165100</xdr:colOff>
      <xdr:row>52</xdr:row>
      <xdr:rowOff>85407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89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76534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99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57048</xdr:rowOff>
    </xdr:from>
    <xdr:to>
      <xdr:col>6</xdr:col>
      <xdr:colOff>38100</xdr:colOff>
      <xdr:row>59</xdr:row>
      <xdr:rowOff>158648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149775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6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86230</xdr:rowOff>
    </xdr:from>
    <xdr:to>
      <xdr:col>24</xdr:col>
      <xdr:colOff>62865</xdr:colOff>
      <xdr:row>78</xdr:row>
      <xdr:rowOff>124955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59180"/>
          <a:ext cx="1270" cy="1238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128782</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0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124955</xdr:rowOff>
    </xdr:from>
    <xdr:to>
      <xdr:col>24</xdr:col>
      <xdr:colOff>152400</xdr:colOff>
      <xdr:row>78</xdr:row>
      <xdr:rowOff>124955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32907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3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86230</xdr:rowOff>
    </xdr:from>
    <xdr:to>
      <xdr:col>24</xdr:col>
      <xdr:colOff>152400</xdr:colOff>
      <xdr:row>71</xdr:row>
      <xdr:rowOff>86230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20120</xdr:rowOff>
    </xdr:from>
    <xdr:to>
      <xdr:col>24</xdr:col>
      <xdr:colOff>63500</xdr:colOff>
      <xdr:row>75</xdr:row>
      <xdr:rowOff>157866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78870"/>
          <a:ext cx="838200" cy="13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23596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82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45169</xdr:rowOff>
    </xdr:from>
    <xdr:to>
      <xdr:col>24</xdr:col>
      <xdr:colOff>114300</xdr:colOff>
      <xdr:row>75</xdr:row>
      <xdr:rowOff>146769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127165</xdr:rowOff>
    </xdr:from>
    <xdr:to>
      <xdr:col>19</xdr:col>
      <xdr:colOff>177800</xdr:colOff>
      <xdr:row>75</xdr:row>
      <xdr:rowOff>157866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985915"/>
          <a:ext cx="889000" cy="3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122961</xdr:rowOff>
    </xdr:from>
    <xdr:to>
      <xdr:col>20</xdr:col>
      <xdr:colOff>38100</xdr:colOff>
      <xdr:row>76</xdr:row>
      <xdr:rowOff>53111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44238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7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127165</xdr:rowOff>
    </xdr:from>
    <xdr:to>
      <xdr:col>15</xdr:col>
      <xdr:colOff>50800</xdr:colOff>
      <xdr:row>77</xdr:row>
      <xdr:rowOff>15167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985915"/>
          <a:ext cx="889000" cy="23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101290</xdr:rowOff>
    </xdr:from>
    <xdr:to>
      <xdr:col>15</xdr:col>
      <xdr:colOff>101600</xdr:colOff>
      <xdr:row>76</xdr:row>
      <xdr:rowOff>31440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22567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15167</xdr:rowOff>
    </xdr:from>
    <xdr:to>
      <xdr:col>10</xdr:col>
      <xdr:colOff>114300</xdr:colOff>
      <xdr:row>77</xdr:row>
      <xdr:rowOff>67852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16817"/>
          <a:ext cx="889000" cy="5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130727</xdr:rowOff>
    </xdr:from>
    <xdr:to>
      <xdr:col>10</xdr:col>
      <xdr:colOff>165100</xdr:colOff>
      <xdr:row>77</xdr:row>
      <xdr:rowOff>60877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77403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10575</xdr:rowOff>
    </xdr:from>
    <xdr:to>
      <xdr:col>6</xdr:col>
      <xdr:colOff>38100</xdr:colOff>
      <xdr:row>77</xdr:row>
      <xdr:rowOff>112175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1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128702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8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140770</xdr:rowOff>
    </xdr:from>
    <xdr:to>
      <xdr:col>24</xdr:col>
      <xdr:colOff>114300</xdr:colOff>
      <xdr:row>75</xdr:row>
      <xdr:rowOff>70920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2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163647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7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107066</xdr:rowOff>
    </xdr:from>
    <xdr:to>
      <xdr:col>20</xdr:col>
      <xdr:colOff>38100</xdr:colOff>
      <xdr:row>76</xdr:row>
      <xdr:rowOff>37216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6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53743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74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76365</xdr:rowOff>
    </xdr:from>
    <xdr:to>
      <xdr:col>15</xdr:col>
      <xdr:colOff>101600</xdr:colOff>
      <xdr:row>76</xdr:row>
      <xdr:rowOff>6514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35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23042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1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135817</xdr:rowOff>
    </xdr:from>
    <xdr:to>
      <xdr:col>10</xdr:col>
      <xdr:colOff>165100</xdr:colOff>
      <xdr:row>77</xdr:row>
      <xdr:rowOff>65967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6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57094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5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17052</xdr:rowOff>
    </xdr:from>
    <xdr:to>
      <xdr:col>6</xdr:col>
      <xdr:colOff>38100</xdr:colOff>
      <xdr:row>77</xdr:row>
      <xdr:rowOff>118652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109779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31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22885</xdr:rowOff>
    </xdr:from>
    <xdr:to>
      <xdr:col>24</xdr:col>
      <xdr:colOff>62865</xdr:colOff>
      <xdr:row>98</xdr:row>
      <xdr:rowOff>150411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24835"/>
          <a:ext cx="1270" cy="132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154238</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5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150411</xdr:rowOff>
    </xdr:from>
    <xdr:to>
      <xdr:col>24</xdr:col>
      <xdr:colOff>152400</xdr:colOff>
      <xdr:row>98</xdr:row>
      <xdr:rowOff>150411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5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141012</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74,327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22885</xdr:rowOff>
    </xdr:from>
    <xdr:to>
      <xdr:col>24</xdr:col>
      <xdr:colOff>152400</xdr:colOff>
      <xdr:row>91</xdr:row>
      <xdr:rowOff>22885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2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47084</xdr:rowOff>
    </xdr:from>
    <xdr:to>
      <xdr:col>24</xdr:col>
      <xdr:colOff>63500</xdr:colOff>
      <xdr:row>96</xdr:row>
      <xdr:rowOff>111909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163384"/>
          <a:ext cx="838200" cy="40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50378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09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71951</xdr:rowOff>
    </xdr:from>
    <xdr:to>
      <xdr:col>24</xdr:col>
      <xdr:colOff>114300</xdr:colOff>
      <xdr:row>97</xdr:row>
      <xdr:rowOff>2101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47084</xdr:rowOff>
    </xdr:from>
    <xdr:to>
      <xdr:col>19</xdr:col>
      <xdr:colOff>177800</xdr:colOff>
      <xdr:row>95</xdr:row>
      <xdr:rowOff>66810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163384"/>
          <a:ext cx="889000" cy="19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87985</xdr:rowOff>
    </xdr:from>
    <xdr:to>
      <xdr:col>20</xdr:col>
      <xdr:colOff>38100</xdr:colOff>
      <xdr:row>95</xdr:row>
      <xdr:rowOff>18135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2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9262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9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66810</xdr:rowOff>
    </xdr:from>
    <xdr:to>
      <xdr:col>15</xdr:col>
      <xdr:colOff>50800</xdr:colOff>
      <xdr:row>97</xdr:row>
      <xdr:rowOff>157074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354560"/>
          <a:ext cx="889000" cy="43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136089</xdr:rowOff>
    </xdr:from>
    <xdr:to>
      <xdr:col>15</xdr:col>
      <xdr:colOff>101600</xdr:colOff>
      <xdr:row>95</xdr:row>
      <xdr:rowOff>66239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82766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02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63250</xdr:rowOff>
    </xdr:from>
    <xdr:to>
      <xdr:col>10</xdr:col>
      <xdr:colOff>114300</xdr:colOff>
      <xdr:row>97</xdr:row>
      <xdr:rowOff>157074</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522450"/>
          <a:ext cx="889000" cy="26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133640</xdr:rowOff>
    </xdr:from>
    <xdr:to>
      <xdr:col>10</xdr:col>
      <xdr:colOff>165100</xdr:colOff>
      <xdr:row>98</xdr:row>
      <xdr:rowOff>63790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6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54917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5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38119</xdr:rowOff>
    </xdr:from>
    <xdr:to>
      <xdr:col>6</xdr:col>
      <xdr:colOff>38100</xdr:colOff>
      <xdr:row>98</xdr:row>
      <xdr:rowOff>139719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84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130846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93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61109</xdr:rowOff>
    </xdr:from>
    <xdr:to>
      <xdr:col>24</xdr:col>
      <xdr:colOff>114300</xdr:colOff>
      <xdr:row>96</xdr:row>
      <xdr:rowOff>162709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52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83986</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3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167734</xdr:rowOff>
    </xdr:from>
    <xdr:to>
      <xdr:col>20</xdr:col>
      <xdr:colOff>38100</xdr:colOff>
      <xdr:row>94</xdr:row>
      <xdr:rowOff>97884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11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114411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88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16010</xdr:rowOff>
    </xdr:from>
    <xdr:to>
      <xdr:col>15</xdr:col>
      <xdr:colOff>101600</xdr:colOff>
      <xdr:row>95</xdr:row>
      <xdr:rowOff>117610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30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108737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39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106274</xdr:rowOff>
    </xdr:from>
    <xdr:to>
      <xdr:col>10</xdr:col>
      <xdr:colOff>165100</xdr:colOff>
      <xdr:row>98</xdr:row>
      <xdr:rowOff>36424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52951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51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12450</xdr:rowOff>
    </xdr:from>
    <xdr:to>
      <xdr:col>6</xdr:col>
      <xdr:colOff>38100</xdr:colOff>
      <xdr:row>96</xdr:row>
      <xdr:rowOff>114050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47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130577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24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52070</xdr:rowOff>
    </xdr:from>
    <xdr:to>
      <xdr:col>54</xdr:col>
      <xdr:colOff>189865</xdr:colOff>
      <xdr:row>39</xdr:row>
      <xdr:rowOff>19050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195570"/>
          <a:ext cx="1270" cy="151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22877</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09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19050</xdr:rowOff>
    </xdr:from>
    <xdr:to>
      <xdr:col>55</xdr:col>
      <xdr:colOff>88900</xdr:colOff>
      <xdr:row>39</xdr:row>
      <xdr:rowOff>19050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170197</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52070</xdr:rowOff>
    </xdr:from>
    <xdr:to>
      <xdr:col>55</xdr:col>
      <xdr:colOff>88900</xdr:colOff>
      <xdr:row>30</xdr:row>
      <xdr:rowOff>52070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54610</xdr:rowOff>
    </xdr:from>
    <xdr:to>
      <xdr:col>55</xdr:col>
      <xdr:colOff>0</xdr:colOff>
      <xdr:row>38</xdr:row>
      <xdr:rowOff>62230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697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111777</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1125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88900</xdr:rowOff>
    </xdr:from>
    <xdr:to>
      <xdr:col>55</xdr:col>
      <xdr:colOff>50800</xdr:colOff>
      <xdr:row>37</xdr:row>
      <xdr:rowOff>19050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62230</xdr:rowOff>
    </xdr:from>
    <xdr:to>
      <xdr:col>50</xdr:col>
      <xdr:colOff>114300</xdr:colOff>
      <xdr:row>38</xdr:row>
      <xdr:rowOff>101600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7733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53340</xdr:rowOff>
    </xdr:from>
    <xdr:to>
      <xdr:col>50</xdr:col>
      <xdr:colOff>165100</xdr:colOff>
      <xdr:row>36</xdr:row>
      <xdr:rowOff>154940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00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101600</xdr:rowOff>
    </xdr:from>
    <xdr:to>
      <xdr:col>45</xdr:col>
      <xdr:colOff>177800</xdr:colOff>
      <xdr:row>38</xdr:row>
      <xdr:rowOff>121920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1670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xdr:rowOff>
    </xdr:from>
    <xdr:to>
      <xdr:col>46</xdr:col>
      <xdr:colOff>38100</xdr:colOff>
      <xdr:row>36</xdr:row>
      <xdr:rowOff>104140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120667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594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83820</xdr:rowOff>
    </xdr:from>
    <xdr:to>
      <xdr:col>41</xdr:col>
      <xdr:colOff>50800</xdr:colOff>
      <xdr:row>38</xdr:row>
      <xdr:rowOff>121920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98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152400</xdr:rowOff>
    </xdr:from>
    <xdr:to>
      <xdr:col>41</xdr:col>
      <xdr:colOff>101600</xdr:colOff>
      <xdr:row>36</xdr:row>
      <xdr:rowOff>82550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99077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592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60960</xdr:rowOff>
    </xdr:from>
    <xdr:to>
      <xdr:col>36</xdr:col>
      <xdr:colOff>165100</xdr:colOff>
      <xdr:row>36</xdr:row>
      <xdr:rowOff>162560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7637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00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3810</xdr:rowOff>
    </xdr:from>
    <xdr:to>
      <xdr:col>55</xdr:col>
      <xdr:colOff>50800</xdr:colOff>
      <xdr:row>38</xdr:row>
      <xdr:rowOff>105410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153687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97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11430</xdr:rowOff>
    </xdr:from>
    <xdr:to>
      <xdr:col>50</xdr:col>
      <xdr:colOff>165100</xdr:colOff>
      <xdr:row>38</xdr:row>
      <xdr:rowOff>113030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104157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19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50800</xdr:rowOff>
    </xdr:from>
    <xdr:to>
      <xdr:col>46</xdr:col>
      <xdr:colOff>38100</xdr:colOff>
      <xdr:row>38</xdr:row>
      <xdr:rowOff>152400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143527</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93333" y="6658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71120</xdr:rowOff>
    </xdr:from>
    <xdr:to>
      <xdr:col>41</xdr:col>
      <xdr:colOff>101600</xdr:colOff>
      <xdr:row>39</xdr:row>
      <xdr:rowOff>1270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163847</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04333" y="6678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33020</xdr:rowOff>
    </xdr:from>
    <xdr:to>
      <xdr:col>36</xdr:col>
      <xdr:colOff>165100</xdr:colOff>
      <xdr:row>38</xdr:row>
      <xdr:rowOff>134620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125747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40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135636</xdr:rowOff>
    </xdr:from>
    <xdr:to>
      <xdr:col>54</xdr:col>
      <xdr:colOff>189865</xdr:colOff>
      <xdr:row>59</xdr:row>
      <xdr:rowOff>39751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879586"/>
          <a:ext cx="1270" cy="12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43578</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39751</xdr:rowOff>
    </xdr:from>
    <xdr:to>
      <xdr:col>55</xdr:col>
      <xdr:colOff>88900</xdr:colOff>
      <xdr:row>59</xdr:row>
      <xdr:rowOff>39751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82313</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5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135636</xdr:rowOff>
    </xdr:from>
    <xdr:to>
      <xdr:col>55</xdr:col>
      <xdr:colOff>88900</xdr:colOff>
      <xdr:row>51</xdr:row>
      <xdr:rowOff>135636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87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120269</xdr:rowOff>
    </xdr:from>
    <xdr:to>
      <xdr:col>55</xdr:col>
      <xdr:colOff>0</xdr:colOff>
      <xdr:row>58</xdr:row>
      <xdr:rowOff>133858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10064369"/>
          <a:ext cx="8382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63263</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64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40386</xdr:rowOff>
    </xdr:from>
    <xdr:to>
      <xdr:col>55</xdr:col>
      <xdr:colOff>50800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133858</xdr:rowOff>
    </xdr:from>
    <xdr:to>
      <xdr:col>50</xdr:col>
      <xdr:colOff>114300</xdr:colOff>
      <xdr:row>58</xdr:row>
      <xdr:rowOff>138430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100779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51181</xdr:rowOff>
    </xdr:from>
    <xdr:to>
      <xdr:col>50</xdr:col>
      <xdr:colOff>165100</xdr:colOff>
      <xdr:row>57</xdr:row>
      <xdr:rowOff>152781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169308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132842</xdr:rowOff>
    </xdr:from>
    <xdr:to>
      <xdr:col>45</xdr:col>
      <xdr:colOff>177800</xdr:colOff>
      <xdr:row>58</xdr:row>
      <xdr:rowOff>138430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076942"/>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52451</xdr:rowOff>
    </xdr:from>
    <xdr:to>
      <xdr:col>46</xdr:col>
      <xdr:colOff>38100</xdr:colOff>
      <xdr:row>57</xdr:row>
      <xdr:rowOff>154051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170578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132842</xdr:rowOff>
    </xdr:from>
    <xdr:to>
      <xdr:col>41</xdr:col>
      <xdr:colOff>50800</xdr:colOff>
      <xdr:row>58</xdr:row>
      <xdr:rowOff>142621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10076942"/>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69469</xdr:rowOff>
    </xdr:from>
    <xdr:to>
      <xdr:col>55</xdr:col>
      <xdr:colOff>50800</xdr:colOff>
      <xdr:row>58</xdr:row>
      <xdr:rowOff>171069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155846</xdr:rowOff>
    </xdr:from>
    <xdr:ext cx="378565"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28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83058</xdr:rowOff>
    </xdr:from>
    <xdr:to>
      <xdr:col>50</xdr:col>
      <xdr:colOff>165100</xdr:colOff>
      <xdr:row>59</xdr:row>
      <xdr:rowOff>13208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2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4335</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50017" y="10119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87630</xdr:rowOff>
    </xdr:from>
    <xdr:to>
      <xdr:col>46</xdr:col>
      <xdr:colOff>38100</xdr:colOff>
      <xdr:row>59</xdr:row>
      <xdr:rowOff>17780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8907</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61017" y="101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82042</xdr:rowOff>
    </xdr:from>
    <xdr:to>
      <xdr:col>41</xdr:col>
      <xdr:colOff>101600</xdr:colOff>
      <xdr:row>59</xdr:row>
      <xdr:rowOff>12192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100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3319</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72017" y="10118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91821</xdr:rowOff>
    </xdr:from>
    <xdr:to>
      <xdr:col>36</xdr:col>
      <xdr:colOff>165100</xdr:colOff>
      <xdr:row>59</xdr:row>
      <xdr:rowOff>21971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0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13098</xdr:rowOff>
    </xdr:from>
    <xdr:ext cx="378565"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83017" y="10128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65209</xdr:rowOff>
    </xdr:from>
    <xdr:to>
      <xdr:col>54</xdr:col>
      <xdr:colOff>189865</xdr:colOff>
      <xdr:row>79</xdr:row>
      <xdr:rowOff>61616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238159"/>
          <a:ext cx="1270" cy="1368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65443</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6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61616</xdr:rowOff>
    </xdr:from>
    <xdr:to>
      <xdr:col>55</xdr:col>
      <xdr:colOff>88900</xdr:colOff>
      <xdr:row>79</xdr:row>
      <xdr:rowOff>61616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60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11886</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201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65209</xdr:rowOff>
    </xdr:from>
    <xdr:to>
      <xdr:col>55</xdr:col>
      <xdr:colOff>88900</xdr:colOff>
      <xdr:row>71</xdr:row>
      <xdr:rowOff>65209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238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56674</xdr:rowOff>
    </xdr:from>
    <xdr:to>
      <xdr:col>55</xdr:col>
      <xdr:colOff>0</xdr:colOff>
      <xdr:row>77</xdr:row>
      <xdr:rowOff>22168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3086874"/>
          <a:ext cx="838200" cy="13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8707</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210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30280</xdr:rowOff>
    </xdr:from>
    <xdr:to>
      <xdr:col>55</xdr:col>
      <xdr:colOff>50800</xdr:colOff>
      <xdr:row>77</xdr:row>
      <xdr:rowOff>131880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23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53180</xdr:rowOff>
    </xdr:from>
    <xdr:to>
      <xdr:col>50</xdr:col>
      <xdr:colOff>114300</xdr:colOff>
      <xdr:row>76</xdr:row>
      <xdr:rowOff>56674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083380"/>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134457</xdr:rowOff>
    </xdr:from>
    <xdr:to>
      <xdr:col>50</xdr:col>
      <xdr:colOff>165100</xdr:colOff>
      <xdr:row>77</xdr:row>
      <xdr:rowOff>64607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55734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25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53180</xdr:rowOff>
    </xdr:from>
    <xdr:to>
      <xdr:col>45</xdr:col>
      <xdr:colOff>177800</xdr:colOff>
      <xdr:row>76</xdr:row>
      <xdr:rowOff>93196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083380"/>
          <a:ext cx="889000" cy="4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16923</xdr:rowOff>
    </xdr:from>
    <xdr:to>
      <xdr:col>46</xdr:col>
      <xdr:colOff>38100</xdr:colOff>
      <xdr:row>76</xdr:row>
      <xdr:rowOff>118523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109650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13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93196</xdr:rowOff>
    </xdr:from>
    <xdr:to>
      <xdr:col>41</xdr:col>
      <xdr:colOff>50800</xdr:colOff>
      <xdr:row>77</xdr:row>
      <xdr:rowOff>40149</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123396"/>
          <a:ext cx="889000" cy="11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45771</xdr:rowOff>
    </xdr:from>
    <xdr:to>
      <xdr:col>41</xdr:col>
      <xdr:colOff>101600</xdr:colOff>
      <xdr:row>76</xdr:row>
      <xdr:rowOff>147371</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138498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132922</xdr:rowOff>
    </xdr:from>
    <xdr:to>
      <xdr:col>36</xdr:col>
      <xdr:colOff>165100</xdr:colOff>
      <xdr:row>78</xdr:row>
      <xdr:rowOff>63072</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54199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4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142818</xdr:rowOff>
    </xdr:from>
    <xdr:to>
      <xdr:col>55</xdr:col>
      <xdr:colOff>50800</xdr:colOff>
      <xdr:row>77</xdr:row>
      <xdr:rowOff>72968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1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165695</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02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5874</xdr:rowOff>
    </xdr:from>
    <xdr:to>
      <xdr:col>50</xdr:col>
      <xdr:colOff>165100</xdr:colOff>
      <xdr:row>76</xdr:row>
      <xdr:rowOff>107474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03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124002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281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2380</xdr:rowOff>
    </xdr:from>
    <xdr:to>
      <xdr:col>46</xdr:col>
      <xdr:colOff>38100</xdr:colOff>
      <xdr:row>76</xdr:row>
      <xdr:rowOff>103980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0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120507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28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42396</xdr:rowOff>
    </xdr:from>
    <xdr:to>
      <xdr:col>41</xdr:col>
      <xdr:colOff>101600</xdr:colOff>
      <xdr:row>76</xdr:row>
      <xdr:rowOff>143996</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07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160523</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284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160799</xdr:rowOff>
    </xdr:from>
    <xdr:to>
      <xdr:col>36</xdr:col>
      <xdr:colOff>165100</xdr:colOff>
      <xdr:row>77</xdr:row>
      <xdr:rowOff>90949</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19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107477</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296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16188</xdr:rowOff>
    </xdr:from>
    <xdr:to>
      <xdr:col>54</xdr:col>
      <xdr:colOff>189865</xdr:colOff>
      <xdr:row>98</xdr:row>
      <xdr:rowOff>160138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18138"/>
          <a:ext cx="1270" cy="1344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163965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6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160138</xdr:rowOff>
    </xdr:from>
    <xdr:to>
      <xdr:col>55</xdr:col>
      <xdr:colOff>88900</xdr:colOff>
      <xdr:row>98</xdr:row>
      <xdr:rowOff>160138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134315</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16188</xdr:rowOff>
    </xdr:from>
    <xdr:to>
      <xdr:col>55</xdr:col>
      <xdr:colOff>88900</xdr:colOff>
      <xdr:row>91</xdr:row>
      <xdr:rowOff>16188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1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83099</xdr:rowOff>
    </xdr:from>
    <xdr:to>
      <xdr:col>55</xdr:col>
      <xdr:colOff>0</xdr:colOff>
      <xdr:row>95</xdr:row>
      <xdr:rowOff>119811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370849"/>
          <a:ext cx="838200" cy="3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59062</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175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36185</xdr:rowOff>
    </xdr:from>
    <xdr:to>
      <xdr:col>55</xdr:col>
      <xdr:colOff>50800</xdr:colOff>
      <xdr:row>95</xdr:row>
      <xdr:rowOff>137785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83099</xdr:rowOff>
    </xdr:from>
    <xdr:to>
      <xdr:col>50</xdr:col>
      <xdr:colOff>114300</xdr:colOff>
      <xdr:row>95</xdr:row>
      <xdr:rowOff>114737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370849"/>
          <a:ext cx="889000" cy="3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6970</xdr:rowOff>
    </xdr:from>
    <xdr:to>
      <xdr:col>50</xdr:col>
      <xdr:colOff>165100</xdr:colOff>
      <xdr:row>95</xdr:row>
      <xdr:rowOff>108570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125097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114737</xdr:rowOff>
    </xdr:from>
    <xdr:to>
      <xdr:col>45</xdr:col>
      <xdr:colOff>177800</xdr:colOff>
      <xdr:row>95</xdr:row>
      <xdr:rowOff>127012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402487"/>
          <a:ext cx="889000" cy="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119830</xdr:rowOff>
    </xdr:from>
    <xdr:to>
      <xdr:col>46</xdr:col>
      <xdr:colOff>38100</xdr:colOff>
      <xdr:row>95</xdr:row>
      <xdr:rowOff>49980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66507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127012</xdr:rowOff>
    </xdr:from>
    <xdr:to>
      <xdr:col>41</xdr:col>
      <xdr:colOff>50800</xdr:colOff>
      <xdr:row>95</xdr:row>
      <xdr:rowOff>169373</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414762"/>
          <a:ext cx="889000" cy="4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62748</xdr:rowOff>
    </xdr:from>
    <xdr:to>
      <xdr:col>41</xdr:col>
      <xdr:colOff>101600</xdr:colOff>
      <xdr:row>95</xdr:row>
      <xdr:rowOff>164348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9425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85700</xdr:rowOff>
    </xdr:from>
    <xdr:to>
      <xdr:col>36</xdr:col>
      <xdr:colOff>165100</xdr:colOff>
      <xdr:row>96</xdr:row>
      <xdr:rowOff>15850</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32377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14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69011</xdr:rowOff>
    </xdr:from>
    <xdr:to>
      <xdr:col>55</xdr:col>
      <xdr:colOff>50800</xdr:colOff>
      <xdr:row>95</xdr:row>
      <xdr:rowOff>170611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35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47438</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33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32299</xdr:rowOff>
    </xdr:from>
    <xdr:to>
      <xdr:col>50</xdr:col>
      <xdr:colOff>165100</xdr:colOff>
      <xdr:row>95</xdr:row>
      <xdr:rowOff>133899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32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125026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41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63937</xdr:rowOff>
    </xdr:from>
    <xdr:to>
      <xdr:col>46</xdr:col>
      <xdr:colOff>38100</xdr:colOff>
      <xdr:row>95</xdr:row>
      <xdr:rowOff>165537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3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156664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44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76212</xdr:rowOff>
    </xdr:from>
    <xdr:to>
      <xdr:col>41</xdr:col>
      <xdr:colOff>101600</xdr:colOff>
      <xdr:row>96</xdr:row>
      <xdr:rowOff>6362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3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168939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45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118573</xdr:rowOff>
    </xdr:from>
    <xdr:to>
      <xdr:col>36</xdr:col>
      <xdr:colOff>165100</xdr:colOff>
      <xdr:row>96</xdr:row>
      <xdr:rowOff>48723</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4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39850</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49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10922</xdr:rowOff>
    </xdr:from>
    <xdr:to>
      <xdr:col>85</xdr:col>
      <xdr:colOff>126364</xdr:colOff>
      <xdr:row>39</xdr:row>
      <xdr:rowOff>77026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54422"/>
          <a:ext cx="1269" cy="160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80853</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6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77026</xdr:rowOff>
    </xdr:from>
    <xdr:to>
      <xdr:col>86</xdr:col>
      <xdr:colOff>25400</xdr:colOff>
      <xdr:row>39</xdr:row>
      <xdr:rowOff>77026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6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129049</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10922</xdr:rowOff>
    </xdr:from>
    <xdr:to>
      <xdr:col>86</xdr:col>
      <xdr:colOff>25400</xdr:colOff>
      <xdr:row>30</xdr:row>
      <xdr:rowOff>10922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5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171323</xdr:rowOff>
    </xdr:from>
    <xdr:to>
      <xdr:col>85</xdr:col>
      <xdr:colOff>127000</xdr:colOff>
      <xdr:row>36</xdr:row>
      <xdr:rowOff>55118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829173"/>
          <a:ext cx="838200" cy="3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43324</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4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64897</xdr:rowOff>
    </xdr:from>
    <xdr:to>
      <xdr:col>85</xdr:col>
      <xdr:colOff>177800</xdr:colOff>
      <xdr:row>35</xdr:row>
      <xdr:rowOff>166497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55118</xdr:rowOff>
    </xdr:from>
    <xdr:to>
      <xdr:col>81</xdr:col>
      <xdr:colOff>50800</xdr:colOff>
      <xdr:row>37</xdr:row>
      <xdr:rowOff>7303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227318"/>
          <a:ext cx="889000" cy="12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76708</xdr:rowOff>
    </xdr:from>
    <xdr:to>
      <xdr:col>81</xdr:col>
      <xdr:colOff>101600</xdr:colOff>
      <xdr:row>37</xdr:row>
      <xdr:rowOff>6858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4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169435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34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83503</xdr:rowOff>
    </xdr:from>
    <xdr:to>
      <xdr:col>76</xdr:col>
      <xdr:colOff>114300</xdr:colOff>
      <xdr:row>37</xdr:row>
      <xdr:rowOff>7303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55703"/>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32131</xdr:rowOff>
    </xdr:from>
    <xdr:to>
      <xdr:col>76</xdr:col>
      <xdr:colOff>165100</xdr:colOff>
      <xdr:row>36</xdr:row>
      <xdr:rowOff>133731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20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150258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7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112268</xdr:rowOff>
    </xdr:from>
    <xdr:to>
      <xdr:col>71</xdr:col>
      <xdr:colOff>177800</xdr:colOff>
      <xdr:row>36</xdr:row>
      <xdr:rowOff>83503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941568"/>
          <a:ext cx="889000" cy="3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66802</xdr:rowOff>
    </xdr:from>
    <xdr:to>
      <xdr:col>72</xdr:col>
      <xdr:colOff>38100</xdr:colOff>
      <xdr:row>36</xdr:row>
      <xdr:rowOff>168402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3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159529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33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127381</xdr:rowOff>
    </xdr:from>
    <xdr:to>
      <xdr:col>67</xdr:col>
      <xdr:colOff>101600</xdr:colOff>
      <xdr:row>36</xdr:row>
      <xdr:rowOff>57531</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1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48658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2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120523</xdr:rowOff>
    </xdr:from>
    <xdr:to>
      <xdr:col>85</xdr:col>
      <xdr:colOff>177800</xdr:colOff>
      <xdr:row>34</xdr:row>
      <xdr:rowOff>50673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77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143400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62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4318</xdr:rowOff>
    </xdr:from>
    <xdr:to>
      <xdr:col>81</xdr:col>
      <xdr:colOff>101600</xdr:colOff>
      <xdr:row>36</xdr:row>
      <xdr:rowOff>105918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122445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127953</xdr:rowOff>
    </xdr:from>
    <xdr:to>
      <xdr:col>76</xdr:col>
      <xdr:colOff>165100</xdr:colOff>
      <xdr:row>37</xdr:row>
      <xdr:rowOff>58103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49230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9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32703</xdr:rowOff>
    </xdr:from>
    <xdr:to>
      <xdr:col>72</xdr:col>
      <xdr:colOff>38100</xdr:colOff>
      <xdr:row>36</xdr:row>
      <xdr:rowOff>134303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0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150830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8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61468</xdr:rowOff>
    </xdr:from>
    <xdr:to>
      <xdr:col>67</xdr:col>
      <xdr:colOff>101600</xdr:colOff>
      <xdr:row>34</xdr:row>
      <xdr:rowOff>163068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8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8145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66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125755</xdr:rowOff>
    </xdr:from>
    <xdr:to>
      <xdr:col>85</xdr:col>
      <xdr:colOff>126364</xdr:colOff>
      <xdr:row>57</xdr:row>
      <xdr:rowOff>160007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98255"/>
          <a:ext cx="1269" cy="123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163834</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99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160007</xdr:rowOff>
    </xdr:from>
    <xdr:to>
      <xdr:col>86</xdr:col>
      <xdr:colOff>25400</xdr:colOff>
      <xdr:row>57</xdr:row>
      <xdr:rowOff>160007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993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72432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7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125755</xdr:rowOff>
    </xdr:from>
    <xdr:to>
      <xdr:col>86</xdr:col>
      <xdr:colOff>25400</xdr:colOff>
      <xdr:row>50</xdr:row>
      <xdr:rowOff>125755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9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147358</xdr:rowOff>
    </xdr:from>
    <xdr:to>
      <xdr:col>85</xdr:col>
      <xdr:colOff>127000</xdr:colOff>
      <xdr:row>53</xdr:row>
      <xdr:rowOff>123889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062758"/>
          <a:ext cx="838200" cy="14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118686</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205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140259</xdr:rowOff>
    </xdr:from>
    <xdr:to>
      <xdr:col>85</xdr:col>
      <xdr:colOff>177800</xdr:colOff>
      <xdr:row>54</xdr:row>
      <xdr:rowOff>70409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22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123889</xdr:rowOff>
    </xdr:from>
    <xdr:to>
      <xdr:col>81</xdr:col>
      <xdr:colOff>50800</xdr:colOff>
      <xdr:row>54</xdr:row>
      <xdr:rowOff>110096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210739"/>
          <a:ext cx="889000" cy="15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35255</xdr:rowOff>
    </xdr:from>
    <xdr:to>
      <xdr:col>81</xdr:col>
      <xdr:colOff>101600</xdr:colOff>
      <xdr:row>54</xdr:row>
      <xdr:rowOff>136855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127982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3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106629</xdr:rowOff>
    </xdr:from>
    <xdr:to>
      <xdr:col>76</xdr:col>
      <xdr:colOff>114300</xdr:colOff>
      <xdr:row>54</xdr:row>
      <xdr:rowOff>110096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193479"/>
          <a:ext cx="889000" cy="17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109931</xdr:rowOff>
    </xdr:from>
    <xdr:to>
      <xdr:col>76</xdr:col>
      <xdr:colOff>165100</xdr:colOff>
      <xdr:row>55</xdr:row>
      <xdr:rowOff>40081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31208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4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106629</xdr:rowOff>
    </xdr:from>
    <xdr:to>
      <xdr:col>71</xdr:col>
      <xdr:colOff>177800</xdr:colOff>
      <xdr:row>56</xdr:row>
      <xdr:rowOff>123736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193479"/>
          <a:ext cx="889000" cy="53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30835</xdr:rowOff>
    </xdr:from>
    <xdr:to>
      <xdr:col>72</xdr:col>
      <xdr:colOff>38100</xdr:colOff>
      <xdr:row>54</xdr:row>
      <xdr:rowOff>132435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123562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38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73889</xdr:rowOff>
    </xdr:from>
    <xdr:to>
      <xdr:col>67</xdr:col>
      <xdr:colOff>101600</xdr:colOff>
      <xdr:row>56</xdr:row>
      <xdr:rowOff>4039</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20566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2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96558</xdr:rowOff>
    </xdr:from>
    <xdr:to>
      <xdr:col>85</xdr:col>
      <xdr:colOff>177800</xdr:colOff>
      <xdr:row>53</xdr:row>
      <xdr:rowOff>26708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01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119435</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886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73089</xdr:rowOff>
    </xdr:from>
    <xdr:to>
      <xdr:col>81</xdr:col>
      <xdr:colOff>101600</xdr:colOff>
      <xdr:row>54</xdr:row>
      <xdr:rowOff>3239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15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19766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893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59296</xdr:rowOff>
    </xdr:from>
    <xdr:to>
      <xdr:col>76</xdr:col>
      <xdr:colOff>165100</xdr:colOff>
      <xdr:row>54</xdr:row>
      <xdr:rowOff>160896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31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5973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09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55829</xdr:rowOff>
    </xdr:from>
    <xdr:to>
      <xdr:col>72</xdr:col>
      <xdr:colOff>38100</xdr:colOff>
      <xdr:row>53</xdr:row>
      <xdr:rowOff>157429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14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2506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89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72936</xdr:rowOff>
    </xdr:from>
    <xdr:to>
      <xdr:col>67</xdr:col>
      <xdr:colOff>101600</xdr:colOff>
      <xdr:row>57</xdr:row>
      <xdr:rowOff>3086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67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165663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76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130229</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31729"/>
          <a:ext cx="1269" cy="151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76906</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0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130229</xdr:rowOff>
    </xdr:from>
    <xdr:to>
      <xdr:col>86</xdr:col>
      <xdr:colOff>25400</xdr:colOff>
      <xdr:row>70</xdr:row>
      <xdr:rowOff>130229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3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141603</xdr:rowOff>
    </xdr:from>
    <xdr:ext cx="378565"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43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118726</xdr:rowOff>
    </xdr:from>
    <xdr:to>
      <xdr:col>85</xdr:col>
      <xdr:colOff>177800</xdr:colOff>
      <xdr:row>79</xdr:row>
      <xdr:rowOff>48876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124169</xdr:rowOff>
    </xdr:from>
    <xdr:to>
      <xdr:col>81</xdr:col>
      <xdr:colOff>101600</xdr:colOff>
      <xdr:row>79</xdr:row>
      <xdr:rowOff>54319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70846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272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117638</xdr:rowOff>
    </xdr:from>
    <xdr:to>
      <xdr:col>76</xdr:col>
      <xdr:colOff>165100</xdr:colOff>
      <xdr:row>79</xdr:row>
      <xdr:rowOff>47788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9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64315</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26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81243</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25793"/>
          <a:ext cx="889000" cy="1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73551</xdr:rowOff>
    </xdr:from>
    <xdr:to>
      <xdr:col>72</xdr:col>
      <xdr:colOff>38100</xdr:colOff>
      <xdr:row>79</xdr:row>
      <xdr:rowOff>3701</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20228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2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37846</xdr:rowOff>
    </xdr:from>
    <xdr:to>
      <xdr:col>67</xdr:col>
      <xdr:colOff>101600</xdr:colOff>
      <xdr:row>78</xdr:row>
      <xdr:rowOff>139446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1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155973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18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30443</xdr:rowOff>
    </xdr:from>
    <xdr:to>
      <xdr:col>67</xdr:col>
      <xdr:colOff>101600</xdr:colOff>
      <xdr:row>79</xdr:row>
      <xdr:rowOff>132043</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123170</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6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139052</xdr:rowOff>
    </xdr:from>
    <xdr:to>
      <xdr:col>85</xdr:col>
      <xdr:colOff>126364</xdr:colOff>
      <xdr:row>99</xdr:row>
      <xdr:rowOff>89942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398102"/>
          <a:ext cx="1269" cy="166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93769</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70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89942</xdr:rowOff>
    </xdr:from>
    <xdr:to>
      <xdr:col>86</xdr:col>
      <xdr:colOff>25400</xdr:colOff>
      <xdr:row>99</xdr:row>
      <xdr:rowOff>89942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706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85729</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1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139052</xdr:rowOff>
    </xdr:from>
    <xdr:to>
      <xdr:col>86</xdr:col>
      <xdr:colOff>25400</xdr:colOff>
      <xdr:row>89</xdr:row>
      <xdr:rowOff>139052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39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79654</xdr:rowOff>
    </xdr:from>
    <xdr:to>
      <xdr:col>85</xdr:col>
      <xdr:colOff>127000</xdr:colOff>
      <xdr:row>95</xdr:row>
      <xdr:rowOff>106172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367404"/>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11231</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127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159804</xdr:rowOff>
    </xdr:from>
    <xdr:to>
      <xdr:col>85</xdr:col>
      <xdr:colOff>177800</xdr:colOff>
      <xdr:row>95</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97410</xdr:rowOff>
    </xdr:from>
    <xdr:to>
      <xdr:col>81</xdr:col>
      <xdr:colOff>50800</xdr:colOff>
      <xdr:row>95</xdr:row>
      <xdr:rowOff>106172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385160"/>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16396</xdr:rowOff>
    </xdr:from>
    <xdr:to>
      <xdr:col>81</xdr:col>
      <xdr:colOff>101600</xdr:colOff>
      <xdr:row>95</xdr:row>
      <xdr:rowOff>117996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97410</xdr:rowOff>
    </xdr:from>
    <xdr:to>
      <xdr:col>76</xdr:col>
      <xdr:colOff>114300</xdr:colOff>
      <xdr:row>95</xdr:row>
      <xdr:rowOff>117450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385160"/>
          <a:ext cx="8890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159956</xdr:rowOff>
    </xdr:from>
    <xdr:to>
      <xdr:col>76</xdr:col>
      <xdr:colOff>165100</xdr:colOff>
      <xdr:row>95</xdr:row>
      <xdr:rowOff>90106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106633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82398</xdr:rowOff>
    </xdr:from>
    <xdr:to>
      <xdr:col>71</xdr:col>
      <xdr:colOff>177800</xdr:colOff>
      <xdr:row>95</xdr:row>
      <xdr:rowOff>117450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370148"/>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80556</xdr:rowOff>
    </xdr:from>
    <xdr:to>
      <xdr:col>72</xdr:col>
      <xdr:colOff>38100</xdr:colOff>
      <xdr:row>96</xdr:row>
      <xdr:rowOff>10706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1833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19862</xdr:rowOff>
    </xdr:from>
    <xdr:to>
      <xdr:col>67</xdr:col>
      <xdr:colOff>101600</xdr:colOff>
      <xdr:row>95</xdr:row>
      <xdr:rowOff>121462</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137989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28854</xdr:rowOff>
    </xdr:from>
    <xdr:to>
      <xdr:col>85</xdr:col>
      <xdr:colOff>177800</xdr:colOff>
      <xdr:row>95</xdr:row>
      <xdr:rowOff>130454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31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7281</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29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55372</xdr:rowOff>
    </xdr:from>
    <xdr:to>
      <xdr:col>81</xdr:col>
      <xdr:colOff>101600</xdr:colOff>
      <xdr:row>95</xdr:row>
      <xdr:rowOff>156972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34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148099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43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46610</xdr:rowOff>
    </xdr:from>
    <xdr:to>
      <xdr:col>76</xdr:col>
      <xdr:colOff>165100</xdr:colOff>
      <xdr:row>95</xdr:row>
      <xdr:rowOff>148210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3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139337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4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66650</xdr:rowOff>
    </xdr:from>
    <xdr:to>
      <xdr:col>72</xdr:col>
      <xdr:colOff>38100</xdr:colOff>
      <xdr:row>95</xdr:row>
      <xdr:rowOff>168250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3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13327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12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31598</xdr:rowOff>
    </xdr:from>
    <xdr:to>
      <xdr:col>67</xdr:col>
      <xdr:colOff>101600</xdr:colOff>
      <xdr:row>95</xdr:row>
      <xdr:rowOff>133198</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3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124325</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41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534377"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00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82550</xdr:rowOff>
    </xdr:from>
    <xdr:to>
      <xdr:col>116</xdr:col>
      <xdr:colOff>63500</xdr:colOff>
      <xdr:row>31</xdr:row>
      <xdr:rowOff>27178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1323300" y="5226050"/>
          <a:ext cx="838200" cy="1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96156</xdr:rowOff>
    </xdr:from>
    <xdr:ext cx="469744"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117729</xdr:rowOff>
    </xdr:from>
    <xdr:to>
      <xdr:col>116</xdr:col>
      <xdr:colOff>114300</xdr:colOff>
      <xdr:row>37</xdr:row>
      <xdr:rowOff>47879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27178</xdr:rowOff>
    </xdr:from>
    <xdr:to>
      <xdr:col>111</xdr:col>
      <xdr:colOff>177800</xdr:colOff>
      <xdr:row>31</xdr:row>
      <xdr:rowOff>110617</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20434300" y="5342128"/>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93472</xdr:rowOff>
    </xdr:from>
    <xdr:to>
      <xdr:col>112</xdr:col>
      <xdr:colOff>38100</xdr:colOff>
      <xdr:row>37</xdr:row>
      <xdr:rowOff>23622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14749</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7239</xdr:rowOff>
    </xdr:from>
    <xdr:to>
      <xdr:col>107</xdr:col>
      <xdr:colOff>50800</xdr:colOff>
      <xdr:row>31</xdr:row>
      <xdr:rowOff>110617</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5322189"/>
          <a:ext cx="889000" cy="10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118364</xdr:rowOff>
    </xdr:from>
    <xdr:to>
      <xdr:col>107</xdr:col>
      <xdr:colOff>101600</xdr:colOff>
      <xdr:row>37</xdr:row>
      <xdr:rowOff>48514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39641</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3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29</xdr:row>
      <xdr:rowOff>157607</xdr:rowOff>
    </xdr:from>
    <xdr:to>
      <xdr:col>102</xdr:col>
      <xdr:colOff>114300</xdr:colOff>
      <xdr:row>31</xdr:row>
      <xdr:rowOff>7239</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5129657"/>
          <a:ext cx="889000" cy="19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102616</xdr:rowOff>
    </xdr:from>
    <xdr:to>
      <xdr:col>102</xdr:col>
      <xdr:colOff>165100</xdr:colOff>
      <xdr:row>37</xdr:row>
      <xdr:rowOff>32766</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23893</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96774</xdr:rowOff>
    </xdr:from>
    <xdr:to>
      <xdr:col>98</xdr:col>
      <xdr:colOff>38100</xdr:colOff>
      <xdr:row>37</xdr:row>
      <xdr:rowOff>26924</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18051</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36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31750</xdr:rowOff>
    </xdr:from>
    <xdr:to>
      <xdr:col>116</xdr:col>
      <xdr:colOff>114300</xdr:colOff>
      <xdr:row>30</xdr:row>
      <xdr:rowOff>133350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51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156227</xdr:rowOff>
    </xdr:from>
    <xdr:ext cx="534377"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512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147828</xdr:rowOff>
    </xdr:from>
    <xdr:to>
      <xdr:col>112</xdr:col>
      <xdr:colOff>38100</xdr:colOff>
      <xdr:row>31</xdr:row>
      <xdr:rowOff>77978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529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94505</xdr:rowOff>
    </xdr:from>
    <xdr:ext cx="534377"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056111" y="506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59817</xdr:rowOff>
    </xdr:from>
    <xdr:to>
      <xdr:col>107</xdr:col>
      <xdr:colOff>101600</xdr:colOff>
      <xdr:row>31</xdr:row>
      <xdr:rowOff>161417</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537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6494</xdr:rowOff>
    </xdr:from>
    <xdr:ext cx="534377"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167111" y="514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127889</xdr:rowOff>
    </xdr:from>
    <xdr:to>
      <xdr:col>102</xdr:col>
      <xdr:colOff>165100</xdr:colOff>
      <xdr:row>31</xdr:row>
      <xdr:rowOff>58039</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52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74566</xdr:rowOff>
    </xdr:from>
    <xdr:ext cx="534377"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278111" y="50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106807</xdr:rowOff>
    </xdr:from>
    <xdr:to>
      <xdr:col>98</xdr:col>
      <xdr:colOff>38100</xdr:colOff>
      <xdr:row>30</xdr:row>
      <xdr:rowOff>36957</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5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28</xdr:row>
      <xdr:rowOff>53484</xdr:rowOff>
    </xdr:from>
    <xdr:ext cx="534377"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389111" y="485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総務費は、類似団体内平均値と比べてやや低い水準にある。令和５年度は前年度と比べて </a:t>
          </a:r>
          <a:r>
            <a:rPr kumimoji="1" lang="en-US" altLang="ja-JP" sz="1200">
              <a:latin typeface="ＭＳ Ｐゴシック" panose="020B0600070205080204" pitchFamily="50" charset="-128"/>
              <a:ea typeface="ＭＳ Ｐゴシック" panose="020B0600070205080204" pitchFamily="50" charset="-128"/>
            </a:rPr>
            <a:t>24.7</a:t>
          </a:r>
          <a:r>
            <a:rPr kumimoji="1" lang="ja-JP" altLang="en-US" sz="1200">
              <a:latin typeface="ＭＳ Ｐゴシック" panose="020B0600070205080204" pitchFamily="50" charset="-128"/>
              <a:ea typeface="ＭＳ Ｐゴシック" panose="020B0600070205080204" pitchFamily="50" charset="-128"/>
            </a:rPr>
            <a:t>％減少した。これは大規模施設整備積立基金への積立の減などによる。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民生費は、類似団体内平均値と比べてやや高い水準にある。令和５年度は前年度と比べて </a:t>
          </a:r>
          <a:r>
            <a:rPr kumimoji="1" lang="en-US" altLang="ja-JP" sz="1200">
              <a:latin typeface="ＭＳ Ｐゴシック" panose="020B0600070205080204" pitchFamily="50" charset="-128"/>
              <a:ea typeface="ＭＳ Ｐゴシック" panose="020B0600070205080204" pitchFamily="50" charset="-128"/>
            </a:rPr>
            <a:t>8.0</a:t>
          </a:r>
          <a:r>
            <a:rPr kumimoji="1" lang="ja-JP" altLang="en-US" sz="1200">
              <a:latin typeface="ＭＳ Ｐゴシック" panose="020B0600070205080204" pitchFamily="50" charset="-128"/>
              <a:ea typeface="ＭＳ Ｐゴシック" panose="020B0600070205080204" pitchFamily="50" charset="-128"/>
            </a:rPr>
            <a:t>％増加した。これは電力・ガス・食料品等価格高騰緊急支援給付金の増などによる。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衛生費は、類似団体内平均値と同水準である。令和５年度は前年度と比べて </a:t>
          </a:r>
          <a:r>
            <a:rPr kumimoji="1" lang="en-US" altLang="ja-JP" sz="1200">
              <a:latin typeface="ＭＳ Ｐゴシック" panose="020B0600070205080204" pitchFamily="50" charset="-128"/>
              <a:ea typeface="ＭＳ Ｐゴシック" panose="020B0600070205080204" pitchFamily="50" charset="-128"/>
            </a:rPr>
            <a:t>21.6</a:t>
          </a:r>
          <a:r>
            <a:rPr kumimoji="1" lang="ja-JP" altLang="en-US" sz="1200">
              <a:latin typeface="ＭＳ Ｐゴシック" panose="020B0600070205080204" pitchFamily="50" charset="-128"/>
              <a:ea typeface="ＭＳ Ｐゴシック" panose="020B0600070205080204" pitchFamily="50" charset="-128"/>
            </a:rPr>
            <a:t>％減少した。これは新型コロナウイルス対策である自宅療養者配食サービスやワクチン接種事業に係る委託料の減などによる。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商工費は、類似団体内平均値と比べてやや高い水準にある。令和５年度は前年度と比べて </a:t>
          </a:r>
          <a:r>
            <a:rPr kumimoji="1" lang="en-US" altLang="ja-JP" sz="1200">
              <a:latin typeface="ＭＳ Ｐゴシック" panose="020B0600070205080204" pitchFamily="50" charset="-128"/>
              <a:ea typeface="ＭＳ Ｐゴシック" panose="020B0600070205080204" pitchFamily="50" charset="-128"/>
            </a:rPr>
            <a:t>24.6</a:t>
          </a:r>
          <a:r>
            <a:rPr kumimoji="1" lang="ja-JP" altLang="en-US" sz="1200">
              <a:latin typeface="ＭＳ Ｐゴシック" panose="020B0600070205080204" pitchFamily="50" charset="-128"/>
              <a:ea typeface="ＭＳ Ｐゴシック" panose="020B0600070205080204" pitchFamily="50" charset="-128"/>
            </a:rPr>
            <a:t>％減少した。これは経営安定資金貸付金の減などによる。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教育費は、類似団体内平均値と比べて高い水準にある。令和５年度は前年度と比べて </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％増加した。これは瑞穂公園陸上競技場整備や教育センター空調設備整備の増などによる。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諸支出金は、類似団体内平均値と比べて最も高い水準にある。これは交通事業などへの繰出が多額になっているためである。令和５年度は前年度と比較すると </a:t>
          </a:r>
          <a:r>
            <a:rPr kumimoji="1" lang="en-US" altLang="ja-JP" sz="1200">
              <a:latin typeface="ＭＳ Ｐゴシック" panose="020B0600070205080204" pitchFamily="50" charset="-128"/>
              <a:ea typeface="ＭＳ Ｐゴシック" panose="020B0600070205080204" pitchFamily="50" charset="-128"/>
            </a:rPr>
            <a:t>8.4%</a:t>
          </a:r>
          <a:r>
            <a:rPr kumimoji="1" lang="ja-JP" altLang="en-US" sz="1200">
              <a:latin typeface="ＭＳ Ｐゴシック" panose="020B0600070205080204" pitchFamily="50" charset="-128"/>
              <a:ea typeface="ＭＳ Ｐゴシック" panose="020B0600070205080204" pitchFamily="50" charset="-128"/>
            </a:rPr>
            <a:t>増加した。　これは、交通事業への特例債元金償還補助金の増などによる。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＜財政調整基金／標準財政規模＞</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年度の財政調整基金残高は、義務的経費の増加等の財政需要に対応するための取崩しなどにより、前年度に比べ約</a:t>
          </a:r>
          <a:r>
            <a:rPr kumimoji="1" lang="en-US" altLang="ja-JP" sz="900">
              <a:latin typeface="ＭＳ ゴシック" pitchFamily="49" charset="-128"/>
              <a:ea typeface="ＭＳ ゴシック" pitchFamily="49" charset="-128"/>
            </a:rPr>
            <a:t>136</a:t>
          </a:r>
          <a:r>
            <a:rPr kumimoji="1" lang="ja-JP" altLang="en-US" sz="900">
              <a:latin typeface="ＭＳ ゴシック" pitchFamily="49" charset="-128"/>
              <a:ea typeface="ＭＳ ゴシック" pitchFamily="49" charset="-128"/>
            </a:rPr>
            <a:t>億円減少し、約</a:t>
          </a:r>
          <a:r>
            <a:rPr kumimoji="1" lang="en-US" altLang="ja-JP" sz="900">
              <a:latin typeface="ＭＳ ゴシック" pitchFamily="49" charset="-128"/>
              <a:ea typeface="ＭＳ ゴシック" pitchFamily="49" charset="-128"/>
            </a:rPr>
            <a:t>241</a:t>
          </a:r>
          <a:r>
            <a:rPr kumimoji="1" lang="ja-JP" altLang="en-US" sz="900">
              <a:latin typeface="ＭＳ ゴシック" pitchFamily="49" charset="-128"/>
              <a:ea typeface="ＭＳ ゴシック" pitchFamily="49" charset="-128"/>
            </a:rPr>
            <a:t>億円となった。そのため標準財政規模に対する割合は前年度に比べ</a:t>
          </a:r>
          <a:r>
            <a:rPr kumimoji="1" lang="en-US" altLang="ja-JP" sz="900">
              <a:latin typeface="ＭＳ ゴシック" pitchFamily="49" charset="-128"/>
              <a:ea typeface="ＭＳ ゴシック" pitchFamily="49" charset="-128"/>
            </a:rPr>
            <a:t>2.13</a:t>
          </a:r>
          <a:r>
            <a:rPr kumimoji="1" lang="ja-JP" altLang="en-US" sz="900">
              <a:latin typeface="ＭＳ ゴシック" pitchFamily="49" charset="-128"/>
              <a:ea typeface="ＭＳ ゴシック" pitchFamily="49" charset="-128"/>
            </a:rPr>
            <a:t>ポイント減少した。</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＜実質収支額／標準財政規模＞</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年度の歳入歳出差引が約</a:t>
          </a:r>
          <a:r>
            <a:rPr kumimoji="1" lang="en-US" altLang="ja-JP" sz="900">
              <a:latin typeface="ＭＳ ゴシック" pitchFamily="49" charset="-128"/>
              <a:ea typeface="ＭＳ ゴシック" pitchFamily="49" charset="-128"/>
            </a:rPr>
            <a:t>18</a:t>
          </a:r>
          <a:r>
            <a:rPr kumimoji="1" lang="ja-JP" altLang="en-US" sz="900">
              <a:latin typeface="ＭＳ ゴシック" pitchFamily="49" charset="-128"/>
              <a:ea typeface="ＭＳ ゴシック" pitchFamily="49" charset="-128"/>
            </a:rPr>
            <a:t>億円増加し、翌年度に繰り越すべき財源が約</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億円増加したことから、実質収支は約</a:t>
          </a:r>
          <a:r>
            <a:rPr kumimoji="1" lang="en-US" altLang="ja-JP" sz="900">
              <a:latin typeface="ＭＳ ゴシック" pitchFamily="49" charset="-128"/>
              <a:ea typeface="ＭＳ ゴシック" pitchFamily="49" charset="-128"/>
            </a:rPr>
            <a:t>12</a:t>
          </a:r>
          <a:r>
            <a:rPr kumimoji="1" lang="ja-JP" altLang="en-US" sz="900">
              <a:latin typeface="ＭＳ ゴシック" pitchFamily="49" charset="-128"/>
              <a:ea typeface="ＭＳ ゴシック" pitchFamily="49" charset="-128"/>
            </a:rPr>
            <a:t>億円増加し、約</a:t>
          </a:r>
          <a:r>
            <a:rPr kumimoji="1" lang="en-US" altLang="ja-JP" sz="900">
              <a:latin typeface="ＭＳ ゴシック" pitchFamily="49" charset="-128"/>
              <a:ea typeface="ＭＳ ゴシック" pitchFamily="49" charset="-128"/>
            </a:rPr>
            <a:t>94</a:t>
          </a:r>
          <a:r>
            <a:rPr kumimoji="1" lang="ja-JP" altLang="en-US" sz="900">
              <a:latin typeface="ＭＳ ゴシック" pitchFamily="49" charset="-128"/>
              <a:ea typeface="ＭＳ ゴシック" pitchFamily="49" charset="-128"/>
            </a:rPr>
            <a:t>億円となった。そのため標準財政規模に対する割合は前年度に比べ</a:t>
          </a:r>
          <a:r>
            <a:rPr kumimoji="1" lang="en-US" altLang="ja-JP" sz="900">
              <a:latin typeface="ＭＳ ゴシック" pitchFamily="49" charset="-128"/>
              <a:ea typeface="ＭＳ ゴシック" pitchFamily="49" charset="-128"/>
            </a:rPr>
            <a:t>0.16</a:t>
          </a:r>
          <a:r>
            <a:rPr kumimoji="1" lang="ja-JP" altLang="en-US" sz="900">
              <a:latin typeface="ＭＳ ゴシック" pitchFamily="49" charset="-128"/>
              <a:ea typeface="ＭＳ ゴシック" pitchFamily="49" charset="-128"/>
            </a:rPr>
            <a:t>ポイント増加した。</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＜実質単年度収支／標準財政規模＞</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年度は、財政調整基金への積立金が約</a:t>
          </a:r>
          <a:r>
            <a:rPr kumimoji="1" lang="en-US" altLang="ja-JP" sz="900">
              <a:latin typeface="ＭＳ ゴシック" pitchFamily="49" charset="-128"/>
              <a:ea typeface="ＭＳ ゴシック" pitchFamily="49" charset="-128"/>
            </a:rPr>
            <a:t>122</a:t>
          </a:r>
          <a:r>
            <a:rPr kumimoji="1" lang="ja-JP" altLang="en-US" sz="900">
              <a:latin typeface="ＭＳ ゴシック" pitchFamily="49" charset="-128"/>
              <a:ea typeface="ＭＳ ゴシック" pitchFamily="49" charset="-128"/>
            </a:rPr>
            <a:t>億円減少し、取崩し額が約</a:t>
          </a:r>
          <a:r>
            <a:rPr kumimoji="1" lang="en-US" altLang="ja-JP" sz="900">
              <a:latin typeface="ＭＳ ゴシック" pitchFamily="49" charset="-128"/>
              <a:ea typeface="ＭＳ ゴシック" pitchFamily="49" charset="-128"/>
            </a:rPr>
            <a:t>179</a:t>
          </a:r>
          <a:r>
            <a:rPr kumimoji="1" lang="ja-JP" altLang="en-US" sz="900">
              <a:latin typeface="ＭＳ ゴシック" pitchFamily="49" charset="-128"/>
              <a:ea typeface="ＭＳ ゴシック" pitchFamily="49" charset="-128"/>
            </a:rPr>
            <a:t>億円増加したことなどから、実質単年度収支は前年度と比べ約</a:t>
          </a:r>
          <a:r>
            <a:rPr kumimoji="1" lang="en-US" altLang="ja-JP" sz="900">
              <a:latin typeface="ＭＳ ゴシック" pitchFamily="49" charset="-128"/>
              <a:ea typeface="ＭＳ ゴシック" pitchFamily="49" charset="-128"/>
            </a:rPr>
            <a:t>271</a:t>
          </a:r>
          <a:r>
            <a:rPr kumimoji="1" lang="ja-JP" altLang="en-US" sz="900">
              <a:latin typeface="ＭＳ ゴシック" pitchFamily="49" charset="-128"/>
              <a:ea typeface="ＭＳ ゴシック" pitchFamily="49" charset="-128"/>
            </a:rPr>
            <a:t>億円減少した。そのため標準財政規模に対する割合は前年度に比べ</a:t>
          </a:r>
          <a:r>
            <a:rPr kumimoji="1" lang="en-US" altLang="ja-JP" sz="900">
              <a:latin typeface="ＭＳ ゴシック" pitchFamily="49" charset="-128"/>
              <a:ea typeface="ＭＳ ゴシック" pitchFamily="49" charset="-128"/>
            </a:rPr>
            <a:t>4.02</a:t>
          </a:r>
          <a:r>
            <a:rPr kumimoji="1" lang="ja-JP" altLang="en-US" sz="900">
              <a:latin typeface="ＭＳ ゴシック" pitchFamily="49" charset="-128"/>
              <a:ea typeface="ＭＳ ゴシック" pitchFamily="49" charset="-128"/>
            </a:rPr>
            <a:t>ポイント減少した。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令和５年度は、昨年度から引き続き、全会計が黒字会計のため、連結実質赤字比率は発生していない。前年度と比べると、標準財政規模に対する実質収支額と資金剰余額の合計額の割合については</a:t>
          </a:r>
          <a:r>
            <a:rPr kumimoji="1" lang="en-US" altLang="ja-JP" sz="1400">
              <a:latin typeface="ＭＳ ゴシック" pitchFamily="49" charset="-128"/>
              <a:ea typeface="ＭＳ ゴシック" pitchFamily="49" charset="-128"/>
            </a:rPr>
            <a:t>1.07</a:t>
          </a:r>
          <a:r>
            <a:rPr kumimoji="1" lang="ja-JP" altLang="en-US" sz="1400">
              <a:latin typeface="ＭＳ ゴシック" pitchFamily="49" charset="-128"/>
              <a:ea typeface="ＭＳ ゴシック" pitchFamily="49" charset="-128"/>
            </a:rPr>
            <a:t>ポイント減少している。</a:t>
          </a:r>
        </a:p>
        <a:p>
          <a:r>
            <a:rPr kumimoji="1" lang="ja-JP" altLang="en-US" sz="1400">
              <a:latin typeface="ＭＳ ゴシック" pitchFamily="49" charset="-128"/>
              <a:ea typeface="ＭＳ ゴシック" pitchFamily="49" charset="-128"/>
            </a:rPr>
            <a:t>　これは、水道事業会計等において建設改良費の増加に伴う流動資産の減により資金剰余額が減少したこと等によるものである。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1412510019</v>
      </c>
      <c r="BO4" s="371"/>
      <c r="BP4" s="371"/>
      <c r="BQ4" s="371"/>
      <c r="BR4" s="371"/>
      <c r="BS4" s="371"/>
      <c r="BT4" s="371"/>
      <c r="BU4" s="372"/>
      <c r="BV4" s="370">
        <v>1435285544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1.4</v>
      </c>
      <c r="CU4" s="377"/>
      <c r="CV4" s="377"/>
      <c r="CW4" s="377"/>
      <c r="CX4" s="377"/>
      <c r="CY4" s="377"/>
      <c r="CZ4" s="377"/>
      <c r="DA4" s="378"/>
      <c r="DB4" s="376">
        <v>1.2</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1394832519</v>
      </c>
      <c r="BO5" s="408"/>
      <c r="BP5" s="408"/>
      <c r="BQ5" s="408"/>
      <c r="BR5" s="408"/>
      <c r="BS5" s="408"/>
      <c r="BT5" s="408"/>
      <c r="BU5" s="409"/>
      <c r="BV5" s="407">
        <v>1419455934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99.9</v>
      </c>
      <c r="CU5" s="405"/>
      <c r="CV5" s="405"/>
      <c r="CW5" s="405"/>
      <c r="CX5" s="405"/>
      <c r="CY5" s="405"/>
      <c r="CZ5" s="405"/>
      <c r="DA5" s="406"/>
      <c r="DB5" s="404">
        <v>97.8</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17677500</v>
      </c>
      <c r="BO6" s="408"/>
      <c r="BP6" s="408"/>
      <c r="BQ6" s="408"/>
      <c r="BR6" s="408"/>
      <c r="BS6" s="408"/>
      <c r="BT6" s="408"/>
      <c r="BU6" s="409"/>
      <c r="BV6" s="407">
        <v>15829610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100.4</v>
      </c>
      <c r="CU6" s="445"/>
      <c r="CV6" s="445"/>
      <c r="CW6" s="445"/>
      <c r="CX6" s="445"/>
      <c r="CY6" s="445"/>
      <c r="CZ6" s="445"/>
      <c r="DA6" s="446"/>
      <c r="DB6" s="444">
        <v>99.4</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8236585</v>
      </c>
      <c r="BO7" s="408"/>
      <c r="BP7" s="408"/>
      <c r="BQ7" s="408"/>
      <c r="BR7" s="408"/>
      <c r="BS7" s="408"/>
      <c r="BT7" s="408"/>
      <c r="BU7" s="409"/>
      <c r="BV7" s="407">
        <v>7627367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678205853</v>
      </c>
      <c r="CU7" s="408"/>
      <c r="CV7" s="408"/>
      <c r="CW7" s="408"/>
      <c r="CX7" s="408"/>
      <c r="CY7" s="408"/>
      <c r="CZ7" s="408"/>
      <c r="DA7" s="409"/>
      <c r="DB7" s="407">
        <v>664266118</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9440915</v>
      </c>
      <c r="BO8" s="408"/>
      <c r="BP8" s="408"/>
      <c r="BQ8" s="408"/>
      <c r="BR8" s="408"/>
      <c r="BS8" s="408"/>
      <c r="BT8" s="408"/>
      <c r="BU8" s="409"/>
      <c r="BV8" s="407">
        <v>8202243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0.97</v>
      </c>
      <c r="CU8" s="448"/>
      <c r="CV8" s="448"/>
      <c r="CW8" s="448"/>
      <c r="CX8" s="448"/>
      <c r="CY8" s="448"/>
      <c r="CZ8" s="448"/>
      <c r="DA8" s="449"/>
      <c r="DB8" s="447">
        <v>0.98</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2332176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1238672</v>
      </c>
      <c r="BO9" s="408"/>
      <c r="BP9" s="408"/>
      <c r="BQ9" s="408"/>
      <c r="BR9" s="408"/>
      <c r="BS9" s="408"/>
      <c r="BT9" s="408"/>
      <c r="BU9" s="409"/>
      <c r="BV9" s="407">
        <v>-2042546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13.7</v>
      </c>
      <c r="CU9" s="405"/>
      <c r="CV9" s="405"/>
      <c r="CW9" s="405"/>
      <c r="CX9" s="405"/>
      <c r="CY9" s="405"/>
      <c r="CZ9" s="405"/>
      <c r="DA9" s="406"/>
      <c r="DB9" s="404">
        <v>14</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2295638</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40345</v>
      </c>
      <c r="BO10" s="408"/>
      <c r="BP10" s="408"/>
      <c r="BQ10" s="408"/>
      <c r="BR10" s="408"/>
      <c r="BS10" s="408"/>
      <c r="BT10" s="408"/>
      <c r="BU10" s="409"/>
      <c r="BV10" s="407">
        <v>12258815</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854909</v>
      </c>
      <c r="BO11" s="408"/>
      <c r="BP11" s="408"/>
      <c r="BQ11" s="408"/>
      <c r="BR11" s="408"/>
      <c r="BS11" s="408"/>
      <c r="BT11" s="408"/>
      <c r="BU11" s="409"/>
      <c r="BV11" s="407">
        <v>1107238</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2297745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17868816</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2204987</v>
      </c>
      <c r="S13" s="492"/>
      <c r="T13" s="492"/>
      <c r="U13" s="492"/>
      <c r="V13" s="493"/>
      <c r="W13" s="423" t="s">
        <v>131</v>
      </c>
      <c r="X13" s="424"/>
      <c r="Y13" s="424"/>
      <c r="Z13" s="424"/>
      <c r="AA13" s="424"/>
      <c r="AB13" s="414"/>
      <c r="AC13" s="458">
        <v>2762</v>
      </c>
      <c r="AD13" s="459"/>
      <c r="AE13" s="459"/>
      <c r="AF13" s="459"/>
      <c r="AG13" s="501"/>
      <c r="AH13" s="458">
        <v>2747</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-15734890</v>
      </c>
      <c r="BO13" s="408"/>
      <c r="BP13" s="408"/>
      <c r="BQ13" s="408"/>
      <c r="BR13" s="408"/>
      <c r="BS13" s="408"/>
      <c r="BT13" s="408"/>
      <c r="BU13" s="409"/>
      <c r="BV13" s="407">
        <v>11323507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6.4</v>
      </c>
      <c r="CU13" s="405"/>
      <c r="CV13" s="405"/>
      <c r="CW13" s="405"/>
      <c r="CX13" s="405"/>
      <c r="CY13" s="405"/>
      <c r="CZ13" s="405"/>
      <c r="DA13" s="406"/>
      <c r="DB13" s="404">
        <v>6.8</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2294854</v>
      </c>
      <c r="S14" s="492"/>
      <c r="T14" s="492"/>
      <c r="U14" s="492"/>
      <c r="V14" s="493"/>
      <c r="W14" s="397"/>
      <c r="X14" s="398"/>
      <c r="Y14" s="398"/>
      <c r="Z14" s="398"/>
      <c r="AA14" s="398"/>
      <c r="AB14" s="387"/>
      <c r="AC14" s="494">
        <v>0.3</v>
      </c>
      <c r="AD14" s="495"/>
      <c r="AE14" s="495"/>
      <c r="AF14" s="495"/>
      <c r="AG14" s="496"/>
      <c r="AH14" s="494">
        <v>0.3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83</v>
      </c>
      <c r="CU14" s="506"/>
      <c r="CV14" s="506"/>
      <c r="CW14" s="506"/>
      <c r="CX14" s="506"/>
      <c r="CY14" s="506"/>
      <c r="CZ14" s="506"/>
      <c r="DA14" s="507"/>
      <c r="DB14" s="505">
        <v>88.6</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2208571</v>
      </c>
      <c r="S15" s="492"/>
      <c r="T15" s="492"/>
      <c r="U15" s="492"/>
      <c r="V15" s="493"/>
      <c r="W15" s="423" t="s">
        <v>137</v>
      </c>
      <c r="X15" s="424"/>
      <c r="Y15" s="424"/>
      <c r="Z15" s="424"/>
      <c r="AA15" s="424"/>
      <c r="AB15" s="414"/>
      <c r="AC15" s="458">
        <v>234552</v>
      </c>
      <c r="AD15" s="459"/>
      <c r="AE15" s="459"/>
      <c r="AF15" s="459"/>
      <c r="AG15" s="501"/>
      <c r="AH15" s="458">
        <v>250784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527022457</v>
      </c>
      <c r="BO15" s="371"/>
      <c r="BP15" s="371"/>
      <c r="BQ15" s="371"/>
      <c r="BR15" s="371"/>
      <c r="BS15" s="371"/>
      <c r="BT15" s="371"/>
      <c r="BU15" s="372"/>
      <c r="BV15" s="370">
        <v>507523737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v>
      </c>
      <c r="AD16" s="495"/>
      <c r="AE16" s="495"/>
      <c r="AF16" s="495"/>
      <c r="AG16" s="496"/>
      <c r="AH16" s="494">
        <v>24.6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535090979</v>
      </c>
      <c r="BO16" s="408"/>
      <c r="BP16" s="408"/>
      <c r="BQ16" s="408"/>
      <c r="BR16" s="408"/>
      <c r="BS16" s="408"/>
      <c r="BT16" s="408"/>
      <c r="BU16" s="409"/>
      <c r="BV16" s="407">
        <v>519375047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784506</v>
      </c>
      <c r="AD17" s="459"/>
      <c r="AE17" s="459"/>
      <c r="AF17" s="459"/>
      <c r="AG17" s="501"/>
      <c r="AH17" s="458">
        <v>764435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667137071</v>
      </c>
      <c r="BO17" s="408"/>
      <c r="BP17" s="408"/>
      <c r="BQ17" s="408"/>
      <c r="BR17" s="408"/>
      <c r="BS17" s="408"/>
      <c r="BT17" s="408"/>
      <c r="BU17" s="409"/>
      <c r="BV17" s="407">
        <v>641310052</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326.45999999999998</v>
      </c>
      <c r="M18" s="531"/>
      <c r="N18" s="531"/>
      <c r="O18" s="531"/>
      <c r="P18" s="531"/>
      <c r="Q18" s="531"/>
      <c r="R18" s="532"/>
      <c r="S18" s="532"/>
      <c r="T18" s="532"/>
      <c r="U18" s="532"/>
      <c r="V18" s="533"/>
      <c r="W18" s="425"/>
      <c r="X18" s="426"/>
      <c r="Y18" s="426"/>
      <c r="Z18" s="426"/>
      <c r="AA18" s="426"/>
      <c r="AB18" s="417"/>
      <c r="AC18" s="534">
        <v>76.8</v>
      </c>
      <c r="AD18" s="535"/>
      <c r="AE18" s="535"/>
      <c r="AF18" s="535"/>
      <c r="AG18" s="536"/>
      <c r="AH18" s="534">
        <v>75.099999999999994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692660628</v>
      </c>
      <c r="BO18" s="408"/>
      <c r="BP18" s="408"/>
      <c r="BQ18" s="408"/>
      <c r="BR18" s="408"/>
      <c r="BS18" s="408"/>
      <c r="BT18" s="408"/>
      <c r="BU18" s="409"/>
      <c r="BV18" s="407">
        <v>680767455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7144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861485554</v>
      </c>
      <c r="BO19" s="408"/>
      <c r="BP19" s="408"/>
      <c r="BQ19" s="408"/>
      <c r="BR19" s="408"/>
      <c r="BS19" s="408"/>
      <c r="BT19" s="408"/>
      <c r="BU19" s="409"/>
      <c r="BV19" s="407">
        <v>825338695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1122103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1377752258</v>
      </c>
      <c r="BO22" s="371"/>
      <c r="BP22" s="371"/>
      <c r="BQ22" s="371"/>
      <c r="BR22" s="371"/>
      <c r="BS22" s="371"/>
      <c r="BT22" s="371"/>
      <c r="BU22" s="372"/>
      <c r="BV22" s="370">
        <v>1381520504</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220189048</v>
      </c>
      <c r="BO23" s="408"/>
      <c r="BP23" s="408"/>
      <c r="BQ23" s="408"/>
      <c r="BR23" s="408"/>
      <c r="BS23" s="408"/>
      <c r="BT23" s="408"/>
      <c r="BU23" s="409"/>
      <c r="BV23" s="407">
        <v>231718085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5000</v>
      </c>
      <c r="R24" s="459"/>
      <c r="S24" s="459"/>
      <c r="T24" s="459"/>
      <c r="U24" s="459"/>
      <c r="V24" s="501"/>
      <c r="W24" s="553"/>
      <c r="X24" s="554"/>
      <c r="Y24" s="555"/>
      <c r="Z24" s="457" t="s">
        <v>162</v>
      </c>
      <c r="AA24" s="437"/>
      <c r="AB24" s="437"/>
      <c r="AC24" s="437"/>
      <c r="AD24" s="437"/>
      <c r="AE24" s="437"/>
      <c r="AF24" s="437"/>
      <c r="AG24" s="438"/>
      <c r="AH24" s="458">
        <v>16803</v>
      </c>
      <c r="AI24" s="459"/>
      <c r="AJ24" s="459"/>
      <c r="AK24" s="459"/>
      <c r="AL24" s="501"/>
      <c r="AM24" s="458">
        <v>52190118</v>
      </c>
      <c r="AN24" s="459"/>
      <c r="AO24" s="459"/>
      <c r="AP24" s="459"/>
      <c r="AQ24" s="459"/>
      <c r="AR24" s="501"/>
      <c r="AS24" s="458">
        <v>3106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1108782966</v>
      </c>
      <c r="BO24" s="408"/>
      <c r="BP24" s="408"/>
      <c r="BQ24" s="408"/>
      <c r="BR24" s="408"/>
      <c r="BS24" s="408"/>
      <c r="BT24" s="408"/>
      <c r="BU24" s="409"/>
      <c r="BV24" s="407">
        <v>1081166850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3</v>
      </c>
      <c r="M25" s="459"/>
      <c r="N25" s="459"/>
      <c r="O25" s="459"/>
      <c r="P25" s="501"/>
      <c r="Q25" s="458">
        <v>9468</v>
      </c>
      <c r="R25" s="459"/>
      <c r="S25" s="459"/>
      <c r="T25" s="459"/>
      <c r="U25" s="459"/>
      <c r="V25" s="501"/>
      <c r="W25" s="553"/>
      <c r="X25" s="554"/>
      <c r="Y25" s="555"/>
      <c r="Z25" s="457" t="s">
        <v>165</v>
      </c>
      <c r="AA25" s="437"/>
      <c r="AB25" s="437"/>
      <c r="AC25" s="437"/>
      <c r="AD25" s="437"/>
      <c r="AE25" s="437"/>
      <c r="AF25" s="437"/>
      <c r="AG25" s="438"/>
      <c r="AH25" s="458">
        <v>2358</v>
      </c>
      <c r="AI25" s="459"/>
      <c r="AJ25" s="459"/>
      <c r="AK25" s="459"/>
      <c r="AL25" s="501"/>
      <c r="AM25" s="458">
        <v>7031556</v>
      </c>
      <c r="AN25" s="459"/>
      <c r="AO25" s="459"/>
      <c r="AP25" s="459"/>
      <c r="AQ25" s="459"/>
      <c r="AR25" s="501"/>
      <c r="AS25" s="458">
        <v>2982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333190328</v>
      </c>
      <c r="BO25" s="371"/>
      <c r="BP25" s="371"/>
      <c r="BQ25" s="371"/>
      <c r="BR25" s="371"/>
      <c r="BS25" s="371"/>
      <c r="BT25" s="371"/>
      <c r="BU25" s="372"/>
      <c r="BV25" s="370">
        <v>255808888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5827</v>
      </c>
      <c r="R26" s="459"/>
      <c r="S26" s="459"/>
      <c r="T26" s="459"/>
      <c r="U26" s="459"/>
      <c r="V26" s="501"/>
      <c r="W26" s="553"/>
      <c r="X26" s="554"/>
      <c r="Y26" s="555"/>
      <c r="Z26" s="457" t="s">
        <v>168</v>
      </c>
      <c r="AA26" s="559"/>
      <c r="AB26" s="559"/>
      <c r="AC26" s="559"/>
      <c r="AD26" s="559"/>
      <c r="AE26" s="559"/>
      <c r="AF26" s="559"/>
      <c r="AG26" s="560"/>
      <c r="AH26" s="458">
        <v>2115</v>
      </c>
      <c r="AI26" s="459"/>
      <c r="AJ26" s="459"/>
      <c r="AK26" s="459"/>
      <c r="AL26" s="501"/>
      <c r="AM26" s="458">
        <v>6789150</v>
      </c>
      <c r="AN26" s="459"/>
      <c r="AO26" s="459"/>
      <c r="AP26" s="459"/>
      <c r="AQ26" s="459"/>
      <c r="AR26" s="501"/>
      <c r="AS26" s="458">
        <v>3210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8448275</v>
      </c>
      <c r="BO26" s="408"/>
      <c r="BP26" s="408"/>
      <c r="BQ26" s="408"/>
      <c r="BR26" s="408"/>
      <c r="BS26" s="408"/>
      <c r="BT26" s="408"/>
      <c r="BU26" s="409"/>
      <c r="BV26" s="407">
        <v>8317925</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10413</v>
      </c>
      <c r="R27" s="459"/>
      <c r="S27" s="459"/>
      <c r="T27" s="459"/>
      <c r="U27" s="459"/>
      <c r="V27" s="501"/>
      <c r="W27" s="553"/>
      <c r="X27" s="554"/>
      <c r="Y27" s="555"/>
      <c r="Z27" s="457" t="s">
        <v>171</v>
      </c>
      <c r="AA27" s="437"/>
      <c r="AB27" s="437"/>
      <c r="AC27" s="437"/>
      <c r="AD27" s="437"/>
      <c r="AE27" s="437"/>
      <c r="AF27" s="437"/>
      <c r="AG27" s="438"/>
      <c r="AH27" s="458">
        <v>11437</v>
      </c>
      <c r="AI27" s="459"/>
      <c r="AJ27" s="459"/>
      <c r="AK27" s="459"/>
      <c r="AL27" s="501"/>
      <c r="AM27" s="458">
        <v>40483508</v>
      </c>
      <c r="AN27" s="459"/>
      <c r="AO27" s="459"/>
      <c r="AP27" s="459"/>
      <c r="AQ27" s="459"/>
      <c r="AR27" s="501"/>
      <c r="AS27" s="458">
        <v>3540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2283000</v>
      </c>
      <c r="BO27" s="527"/>
      <c r="BP27" s="527"/>
      <c r="BQ27" s="527"/>
      <c r="BR27" s="527"/>
      <c r="BS27" s="527"/>
      <c r="BT27" s="527"/>
      <c r="BU27" s="528"/>
      <c r="BV27" s="526">
        <v>2283000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9163</v>
      </c>
      <c r="R28" s="459"/>
      <c r="S28" s="459"/>
      <c r="T28" s="459"/>
      <c r="U28" s="459"/>
      <c r="V28" s="501"/>
      <c r="W28" s="553"/>
      <c r="X28" s="554"/>
      <c r="Y28" s="555"/>
      <c r="Z28" s="457" t="s">
        <v>174</v>
      </c>
      <c r="AA28" s="437"/>
      <c r="AB28" s="437"/>
      <c r="AC28" s="437"/>
      <c r="AD28" s="437"/>
      <c r="AE28" s="437"/>
      <c r="AF28" s="437"/>
      <c r="AG28" s="438"/>
      <c r="AH28" s="458">
        <v>130</v>
      </c>
      <c r="AI28" s="459"/>
      <c r="AJ28" s="459"/>
      <c r="AK28" s="459"/>
      <c r="AL28" s="501"/>
      <c r="AM28" s="458">
        <v>449410</v>
      </c>
      <c r="AN28" s="459"/>
      <c r="AO28" s="459"/>
      <c r="AP28" s="459"/>
      <c r="AQ28" s="459"/>
      <c r="AR28" s="501"/>
      <c r="AS28" s="458">
        <v>3457</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24078588</v>
      </c>
      <c r="BO28" s="371"/>
      <c r="BP28" s="371"/>
      <c r="BQ28" s="371"/>
      <c r="BR28" s="371"/>
      <c r="BS28" s="371"/>
      <c r="BT28" s="371"/>
      <c r="BU28" s="372"/>
      <c r="BV28" s="370">
        <v>37717059</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66</v>
      </c>
      <c r="M29" s="459"/>
      <c r="N29" s="459"/>
      <c r="O29" s="459"/>
      <c r="P29" s="501"/>
      <c r="Q29" s="458">
        <v>8415</v>
      </c>
      <c r="R29" s="459"/>
      <c r="S29" s="459"/>
      <c r="T29" s="459"/>
      <c r="U29" s="459"/>
      <c r="V29" s="501"/>
      <c r="W29" s="556"/>
      <c r="X29" s="557"/>
      <c r="Y29" s="558"/>
      <c r="Z29" s="457" t="s">
        <v>177</v>
      </c>
      <c r="AA29" s="437"/>
      <c r="AB29" s="437"/>
      <c r="AC29" s="437"/>
      <c r="AD29" s="437"/>
      <c r="AE29" s="437"/>
      <c r="AF29" s="437"/>
      <c r="AG29" s="438"/>
      <c r="AH29" s="458">
        <v>28370</v>
      </c>
      <c r="AI29" s="459"/>
      <c r="AJ29" s="459"/>
      <c r="AK29" s="459"/>
      <c r="AL29" s="501"/>
      <c r="AM29" s="458">
        <v>93123036</v>
      </c>
      <c r="AN29" s="459"/>
      <c r="AO29" s="459"/>
      <c r="AP29" s="459"/>
      <c r="AQ29" s="459"/>
      <c r="AR29" s="501"/>
      <c r="AS29" s="458">
        <v>3282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8193558</v>
      </c>
      <c r="BO29" s="408"/>
      <c r="BP29" s="408"/>
      <c r="BQ29" s="408"/>
      <c r="BR29" s="408"/>
      <c r="BS29" s="408"/>
      <c r="BT29" s="408"/>
      <c r="BU29" s="409"/>
      <c r="BV29" s="407">
        <v>5988881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65500197</v>
      </c>
      <c r="BO30" s="527"/>
      <c r="BP30" s="527"/>
      <c r="BQ30" s="527"/>
      <c r="BR30" s="527"/>
      <c r="BS30" s="527"/>
      <c r="BT30" s="527"/>
      <c r="BU30" s="528"/>
      <c r="BV30" s="526">
        <v>57373380</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7</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10</v>
      </c>
      <c r="AN34" s="597"/>
      <c r="AO34" s="598" t="str">
        <f>IF('各会計、関係団体の財政状況及び健全化判断比率'!B31="","",'各会計、関係団体の財政状況及び健全化判断比率'!B31)</f>
        <v>自動車運送事業会計</v>
      </c>
      <c r="AP34" s="598"/>
      <c r="AQ34" s="598"/>
      <c r="AR34" s="598"/>
      <c r="AS34" s="598"/>
      <c r="AT34" s="598"/>
      <c r="AU34" s="598"/>
      <c r="AV34" s="598"/>
      <c r="AW34" s="598"/>
      <c r="AX34" s="598"/>
      <c r="AY34" s="598"/>
      <c r="AZ34" s="598"/>
      <c r="BA34" s="598"/>
      <c r="BB34" s="598"/>
      <c r="BC34" s="598"/>
      <c r="BD34" s="181"/>
      <c r="BE34" s="597">
        <f>IF(BG34="","",MAX(C34:D43,U34:V43,AM34:AN43)+1)</f>
        <v>15</v>
      </c>
      <c r="BF34" s="597"/>
      <c r="BG34" s="598" t="str">
        <f>IF('各会計、関係団体の財政状況及び健全化判断比率'!B36="","",'各会計、関係団体の財政状況及び健全化判断比率'!B36)</f>
        <v>市場及びと畜場特別会計</v>
      </c>
      <c r="BH34" s="598"/>
      <c r="BI34" s="598"/>
      <c r="BJ34" s="598"/>
      <c r="BK34" s="598"/>
      <c r="BL34" s="598"/>
      <c r="BM34" s="598"/>
      <c r="BN34" s="598"/>
      <c r="BO34" s="598"/>
      <c r="BP34" s="598"/>
      <c r="BQ34" s="598"/>
      <c r="BR34" s="598"/>
      <c r="BS34" s="598"/>
      <c r="BT34" s="598"/>
      <c r="BU34" s="598"/>
      <c r="BV34" s="181"/>
      <c r="BW34" s="597">
        <f>IF(BY34="","",MAX(C34:D43,U34:V43,AM34:AN43,BE34:BF43)+1)</f>
        <v>18</v>
      </c>
      <c r="BX34" s="597"/>
      <c r="BY34" s="598" t="str">
        <f>IF('各会計、関係団体の財政状況及び健全化判断比率'!B68="","",'各会計、関係団体の財政状況及び健全化判断比率'!B68)</f>
        <v>名古屋港管理組合　一般会計</v>
      </c>
      <c r="BZ34" s="598"/>
      <c r="CA34" s="598"/>
      <c r="CB34" s="598"/>
      <c r="CC34" s="598"/>
      <c r="CD34" s="598"/>
      <c r="CE34" s="598"/>
      <c r="CF34" s="598"/>
      <c r="CG34" s="598"/>
      <c r="CH34" s="598"/>
      <c r="CI34" s="598"/>
      <c r="CJ34" s="598"/>
      <c r="CK34" s="598"/>
      <c r="CL34" s="598"/>
      <c r="CM34" s="598"/>
      <c r="CN34" s="181"/>
      <c r="CO34" s="597">
        <f>IF(CQ34="","",MAX(C34:D43,U34:V43,AM34:AN43,BE34:BF43,BW34:BX43)+1)</f>
        <v>27</v>
      </c>
      <c r="CP34" s="597"/>
      <c r="CQ34" s="598" t="str">
        <f>IF('各会計、関係団体の財政状況及び健全化判断比率'!BS7="","",'各会計、関係団体の財政状況及び健全化判断比率'!BS7)</f>
        <v>名古屋国際センター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母子父子寡婦福祉資金貸付金特別会計</v>
      </c>
      <c r="F35" s="598"/>
      <c r="G35" s="598"/>
      <c r="H35" s="598"/>
      <c r="I35" s="598"/>
      <c r="J35" s="598"/>
      <c r="K35" s="598"/>
      <c r="L35" s="598"/>
      <c r="M35" s="598"/>
      <c r="N35" s="598"/>
      <c r="O35" s="598"/>
      <c r="P35" s="598"/>
      <c r="Q35" s="598"/>
      <c r="R35" s="598"/>
      <c r="S35" s="598"/>
      <c r="T35" s="181"/>
      <c r="U35" s="597">
        <f>IF(W35="","",U34+1)</f>
        <v>8</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11</v>
      </c>
      <c r="AN35" s="597"/>
      <c r="AO35" s="598" t="str">
        <f>IF('各会計、関係団体の財政状況及び健全化判断比率'!B32="","",'各会計、関係団体の財政状況及び健全化判断比率'!B32)</f>
        <v>高速度鉄道事業会計</v>
      </c>
      <c r="AP35" s="598"/>
      <c r="AQ35" s="598"/>
      <c r="AR35" s="598"/>
      <c r="AS35" s="598"/>
      <c r="AT35" s="598"/>
      <c r="AU35" s="598"/>
      <c r="AV35" s="598"/>
      <c r="AW35" s="598"/>
      <c r="AX35" s="598"/>
      <c r="AY35" s="598"/>
      <c r="AZ35" s="598"/>
      <c r="BA35" s="598"/>
      <c r="BB35" s="598"/>
      <c r="BC35" s="598"/>
      <c r="BD35" s="181"/>
      <c r="BE35" s="597">
        <f t="shared" ref="BE35:BE43" si="1">IF(BG35="","",BE34+1)</f>
        <v>16</v>
      </c>
      <c r="BF35" s="597"/>
      <c r="BG35" s="598" t="str">
        <f>IF('各会計、関係団体の財政状況及び健全化判断比率'!B37="","",'各会計、関係団体の財政状況及び健全化判断比率'!B37)</f>
        <v>名古屋城天守閣特別会計</v>
      </c>
      <c r="BH35" s="598"/>
      <c r="BI35" s="598"/>
      <c r="BJ35" s="598"/>
      <c r="BK35" s="598"/>
      <c r="BL35" s="598"/>
      <c r="BM35" s="598"/>
      <c r="BN35" s="598"/>
      <c r="BO35" s="598"/>
      <c r="BP35" s="598"/>
      <c r="BQ35" s="598"/>
      <c r="BR35" s="598"/>
      <c r="BS35" s="598"/>
      <c r="BT35" s="598"/>
      <c r="BU35" s="598"/>
      <c r="BV35" s="181"/>
      <c r="BW35" s="597">
        <f t="shared" ref="BW35:BW43" si="2">IF(BY35="","",BW34+1)</f>
        <v>19</v>
      </c>
      <c r="BX35" s="597"/>
      <c r="BY35" s="598" t="str">
        <f>IF('各会計、関係団体の財政状況及び健全化判断比率'!B69="","",'各会計、関係団体の財政状況及び健全化判断比率'!B69)</f>
        <v>名古屋港管理組合　基金特別会計</v>
      </c>
      <c r="BZ35" s="598"/>
      <c r="CA35" s="598"/>
      <c r="CB35" s="598"/>
      <c r="CC35" s="598"/>
      <c r="CD35" s="598"/>
      <c r="CE35" s="598"/>
      <c r="CF35" s="598"/>
      <c r="CG35" s="598"/>
      <c r="CH35" s="598"/>
      <c r="CI35" s="598"/>
      <c r="CJ35" s="598"/>
      <c r="CK35" s="598"/>
      <c r="CL35" s="598"/>
      <c r="CM35" s="598"/>
      <c r="CN35" s="181"/>
      <c r="CO35" s="597">
        <f t="shared" ref="CO35:CO43" si="3">IF(CQ35="","",CO34+1)</f>
        <v>28</v>
      </c>
      <c r="CP35" s="597"/>
      <c r="CQ35" s="598" t="str">
        <f>IF('各会計、関係団体の財政状況及び健全化判断比率'!BS8="","",'各会計、関係団体の財政状況及び健全化判断比率'!BS8)</f>
        <v>名古屋市民休暇村管理公社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f>IF(E36="","",C35+1)</f>
        <v>3</v>
      </c>
      <c r="D36" s="597"/>
      <c r="E36" s="598" t="str">
        <f>IF('各会計、関係団体の財政状況及び健全化判断比率'!B9="","",'各会計、関係団体の財政状況及び健全化判断比率'!B9)</f>
        <v>土地区画整理組合貸付金特別会計</v>
      </c>
      <c r="F36" s="598"/>
      <c r="G36" s="598"/>
      <c r="H36" s="598"/>
      <c r="I36" s="598"/>
      <c r="J36" s="598"/>
      <c r="K36" s="598"/>
      <c r="L36" s="598"/>
      <c r="M36" s="598"/>
      <c r="N36" s="598"/>
      <c r="O36" s="598"/>
      <c r="P36" s="598"/>
      <c r="Q36" s="598"/>
      <c r="R36" s="598"/>
      <c r="S36" s="598"/>
      <c r="T36" s="181"/>
      <c r="U36" s="597">
        <f t="shared" ref="U36:U43" si="4">IF(W36="","",U35+1)</f>
        <v>9</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f t="shared" si="0"/>
        <v>12</v>
      </c>
      <c r="AN36" s="597"/>
      <c r="AO36" s="598" t="str">
        <f>IF('各会計、関係団体の財政状況及び健全化判断比率'!B33="","",'各会計、関係団体の財政状況及び健全化判断比率'!B33)</f>
        <v>水道事業会計</v>
      </c>
      <c r="AP36" s="598"/>
      <c r="AQ36" s="598"/>
      <c r="AR36" s="598"/>
      <c r="AS36" s="598"/>
      <c r="AT36" s="598"/>
      <c r="AU36" s="598"/>
      <c r="AV36" s="598"/>
      <c r="AW36" s="598"/>
      <c r="AX36" s="598"/>
      <c r="AY36" s="598"/>
      <c r="AZ36" s="598"/>
      <c r="BA36" s="598"/>
      <c r="BB36" s="598"/>
      <c r="BC36" s="598"/>
      <c r="BD36" s="181"/>
      <c r="BE36" s="597">
        <f t="shared" si="1"/>
        <v>17</v>
      </c>
      <c r="BF36" s="597"/>
      <c r="BG36" s="598" t="str">
        <f>IF('各会計、関係団体の財政状況及び健全化判断比率'!B38="","",'各会計、関係団体の財政状況及び健全化判断比率'!B38)</f>
        <v>市街地再開発事業特別会計</v>
      </c>
      <c r="BH36" s="598"/>
      <c r="BI36" s="598"/>
      <c r="BJ36" s="598"/>
      <c r="BK36" s="598"/>
      <c r="BL36" s="598"/>
      <c r="BM36" s="598"/>
      <c r="BN36" s="598"/>
      <c r="BO36" s="598"/>
      <c r="BP36" s="598"/>
      <c r="BQ36" s="598"/>
      <c r="BR36" s="598"/>
      <c r="BS36" s="598"/>
      <c r="BT36" s="598"/>
      <c r="BU36" s="598"/>
      <c r="BV36" s="181"/>
      <c r="BW36" s="597">
        <f t="shared" si="2"/>
        <v>20</v>
      </c>
      <c r="BX36" s="597"/>
      <c r="BY36" s="598" t="str">
        <f>IF('各会計、関係団体の財政状況及び健全化判断比率'!B70="","",'各会計、関係団体の財政状況及び健全化判断比率'!B70)</f>
        <v>名古屋港管理組合　施設運営事業会計</v>
      </c>
      <c r="BZ36" s="598"/>
      <c r="CA36" s="598"/>
      <c r="CB36" s="598"/>
      <c r="CC36" s="598"/>
      <c r="CD36" s="598"/>
      <c r="CE36" s="598"/>
      <c r="CF36" s="598"/>
      <c r="CG36" s="598"/>
      <c r="CH36" s="598"/>
      <c r="CI36" s="598"/>
      <c r="CJ36" s="598"/>
      <c r="CK36" s="598"/>
      <c r="CL36" s="598"/>
      <c r="CM36" s="598"/>
      <c r="CN36" s="181"/>
      <c r="CO36" s="597">
        <f t="shared" si="3"/>
        <v>29</v>
      </c>
      <c r="CP36" s="597"/>
      <c r="CQ36" s="598" t="str">
        <f>IF('各会計、関係団体の財政状況及び健全化判断比率'!BS9="","",'各会計、関係団体の財政状況及び健全化判断比率'!BS9)</f>
        <v>名古屋フィルハーモニー交響楽団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f>IF(E37="","",C36+1)</f>
        <v>4</v>
      </c>
      <c r="D37" s="597"/>
      <c r="E37" s="598" t="str">
        <f>IF('各会計、関係団体の財政状況及び健全化判断比率'!B10="","",'各会計、関係団体の財政状況及び健全化判断比率'!B10)</f>
        <v>墓地公園整備事業特別会計</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f t="shared" si="0"/>
        <v>13</v>
      </c>
      <c r="AN37" s="597"/>
      <c r="AO37" s="598" t="str">
        <f>IF('各会計、関係団体の財政状況及び健全化判断比率'!B34="","",'各会計、関係団体の財政状況及び健全化判断比率'!B34)</f>
        <v>工業用水道事業会計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21</v>
      </c>
      <c r="BX37" s="597"/>
      <c r="BY37" s="598" t="str">
        <f>IF('各会計、関係団体の財政状況及び健全化判断比率'!B71="","",'各会計、関係団体の財政状況及び健全化判断比率'!B71)</f>
        <v>名古屋港管理組合　埋立事業会計</v>
      </c>
      <c r="BZ37" s="598"/>
      <c r="CA37" s="598"/>
      <c r="CB37" s="598"/>
      <c r="CC37" s="598"/>
      <c r="CD37" s="598"/>
      <c r="CE37" s="598"/>
      <c r="CF37" s="598"/>
      <c r="CG37" s="598"/>
      <c r="CH37" s="598"/>
      <c r="CI37" s="598"/>
      <c r="CJ37" s="598"/>
      <c r="CK37" s="598"/>
      <c r="CL37" s="598"/>
      <c r="CM37" s="598"/>
      <c r="CN37" s="181"/>
      <c r="CO37" s="597">
        <f t="shared" si="3"/>
        <v>30</v>
      </c>
      <c r="CP37" s="597"/>
      <c r="CQ37" s="598" t="str">
        <f>IF('各会計、関係団体の財政状況及び健全化判断比率'!BS10="","",'各会計、関係団体の財政状況及び健全化判断比率'!BS10)</f>
        <v>名古屋市文化振興事業団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f t="shared" ref="C38:C43" si="5">IF(E38="","",C37+1)</f>
        <v>5</v>
      </c>
      <c r="D38" s="597"/>
      <c r="E38" s="598" t="str">
        <f>IF('各会計、関係団体の財政状況及び健全化判断比率'!B11="","",'各会計、関係団体の財政状況及び健全化判断比率'!B11)</f>
        <v>用地先行取得特別会計</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f t="shared" si="0"/>
        <v>14</v>
      </c>
      <c r="AN38" s="597"/>
      <c r="AO38" s="598" t="str">
        <f>IF('各会計、関係団体の財政状況及び健全化判断比率'!B35="","",'各会計、関係団体の財政状況及び健全化判断比率'!B35)</f>
        <v>下水道事業会計</v>
      </c>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22</v>
      </c>
      <c r="BX38" s="597"/>
      <c r="BY38" s="598" t="str">
        <f>IF('各会計、関係団体の財政状況及び健全化判断比率'!B72="","",'各会計、関係団体の財政状況及び健全化判断比率'!B72)</f>
        <v>愛知県競馬組合</v>
      </c>
      <c r="BZ38" s="598"/>
      <c r="CA38" s="598"/>
      <c r="CB38" s="598"/>
      <c r="CC38" s="598"/>
      <c r="CD38" s="598"/>
      <c r="CE38" s="598"/>
      <c r="CF38" s="598"/>
      <c r="CG38" s="598"/>
      <c r="CH38" s="598"/>
      <c r="CI38" s="598"/>
      <c r="CJ38" s="598"/>
      <c r="CK38" s="598"/>
      <c r="CL38" s="598"/>
      <c r="CM38" s="598"/>
      <c r="CN38" s="181"/>
      <c r="CO38" s="597">
        <f t="shared" si="3"/>
        <v>31</v>
      </c>
      <c r="CP38" s="597"/>
      <c r="CQ38" s="598" t="str">
        <f>IF('各会計、関係団体の財政状況及び健全化判断比率'!BS11="","",'各会計、関係団体の財政状況及び健全化判断比率'!BS11)</f>
        <v>名古屋産業振興公社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f t="shared" si="5"/>
        <v>6</v>
      </c>
      <c r="D39" s="597"/>
      <c r="E39" s="598" t="str">
        <f>IF('各会計、関係団体の財政状況及び健全化判断比率'!B12="","",'各会計、関係団体の財政状況及び健全化判断比率'!B12)</f>
        <v>公債特別会計</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23</v>
      </c>
      <c r="BX39" s="597"/>
      <c r="BY39" s="598" t="str">
        <f>IF('各会計、関係団体の財政状況及び健全化判断比率'!B73="","",'各会計、関係団体の財政状況及び健全化判断比率'!B73)</f>
        <v>名古屋競輪組合　一般会計</v>
      </c>
      <c r="BZ39" s="598"/>
      <c r="CA39" s="598"/>
      <c r="CB39" s="598"/>
      <c r="CC39" s="598"/>
      <c r="CD39" s="598"/>
      <c r="CE39" s="598"/>
      <c r="CF39" s="598"/>
      <c r="CG39" s="598"/>
      <c r="CH39" s="598"/>
      <c r="CI39" s="598"/>
      <c r="CJ39" s="598"/>
      <c r="CK39" s="598"/>
      <c r="CL39" s="598"/>
      <c r="CM39" s="598"/>
      <c r="CN39" s="181"/>
      <c r="CO39" s="597">
        <f t="shared" si="3"/>
        <v>32</v>
      </c>
      <c r="CP39" s="597"/>
      <c r="CQ39" s="598" t="str">
        <f>IF('各会計、関係団体の財政状況及び健全化判断比率'!BS12="","",'各会計、関係団体の財政状況及び健全化判断比率'!BS12)</f>
        <v>名古屋市中小企業共済会</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24</v>
      </c>
      <c r="BX40" s="597"/>
      <c r="BY40" s="598" t="str">
        <f>IF('各会計、関係団体の財政状況及び健全化判断比率'!B74="","",'各会計、関係団体の財政状況及び健全化判断比率'!B74)</f>
        <v>名古屋競輪組合　競輪事業特別会計</v>
      </c>
      <c r="BZ40" s="598"/>
      <c r="CA40" s="598"/>
      <c r="CB40" s="598"/>
      <c r="CC40" s="598"/>
      <c r="CD40" s="598"/>
      <c r="CE40" s="598"/>
      <c r="CF40" s="598"/>
      <c r="CG40" s="598"/>
      <c r="CH40" s="598"/>
      <c r="CI40" s="598"/>
      <c r="CJ40" s="598"/>
      <c r="CK40" s="598"/>
      <c r="CL40" s="598"/>
      <c r="CM40" s="598"/>
      <c r="CN40" s="181"/>
      <c r="CO40" s="597">
        <f t="shared" si="3"/>
        <v>33</v>
      </c>
      <c r="CP40" s="597"/>
      <c r="CQ40" s="598" t="str">
        <f>IF('各会計、関係団体の財政状況及び健全化判断比率'!BS13="","",'各会計、関係団体の財政状況及び健全化判断比率'!BS13)</f>
        <v>名古屋食肉公社</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25</v>
      </c>
      <c r="BX41" s="597"/>
      <c r="BY41" s="598" t="str">
        <f>IF('各会計、関係団体の財政状況及び健全化判断比率'!B75="","",'各会計、関係団体の財政状況及び健全化判断比率'!B75)</f>
        <v>愛知県後期高齢者医療広域連合　一般会計</v>
      </c>
      <c r="BZ41" s="598"/>
      <c r="CA41" s="598"/>
      <c r="CB41" s="598"/>
      <c r="CC41" s="598"/>
      <c r="CD41" s="598"/>
      <c r="CE41" s="598"/>
      <c r="CF41" s="598"/>
      <c r="CG41" s="598"/>
      <c r="CH41" s="598"/>
      <c r="CI41" s="598"/>
      <c r="CJ41" s="598"/>
      <c r="CK41" s="598"/>
      <c r="CL41" s="598"/>
      <c r="CM41" s="598"/>
      <c r="CN41" s="181"/>
      <c r="CO41" s="597">
        <f t="shared" si="3"/>
        <v>34</v>
      </c>
      <c r="CP41" s="597"/>
      <c r="CQ41" s="598" t="str">
        <f>IF('各会計、関係団体の財政状況及び健全化判断比率'!BS14="","",'各会計、関係団体の財政状況及び健全化判断比率'!BS14)</f>
        <v>名古屋市小規模事業金融公社</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26</v>
      </c>
      <c r="BX42" s="597"/>
      <c r="BY42" s="598" t="str">
        <f>IF('各会計、関係団体の財政状況及び健全化判断比率'!B76="","",'各会計、関係団体の財政状況及び健全化判断比率'!B76)</f>
        <v>愛知県後期高齢者医療広域連合　後期高齢者医療特別会計</v>
      </c>
      <c r="BZ42" s="598"/>
      <c r="CA42" s="598"/>
      <c r="CB42" s="598"/>
      <c r="CC42" s="598"/>
      <c r="CD42" s="598"/>
      <c r="CE42" s="598"/>
      <c r="CF42" s="598"/>
      <c r="CG42" s="598"/>
      <c r="CH42" s="598"/>
      <c r="CI42" s="598"/>
      <c r="CJ42" s="598"/>
      <c r="CK42" s="598"/>
      <c r="CL42" s="598"/>
      <c r="CM42" s="598"/>
      <c r="CN42" s="181"/>
      <c r="CO42" s="597">
        <f t="shared" si="3"/>
        <v>35</v>
      </c>
      <c r="CP42" s="597"/>
      <c r="CQ42" s="598" t="str">
        <f>IF('各会計、関係団体の財政状況及び健全化判断比率'!BS15="","",'各会計、関係団体の財政状況及び健全化判断比率'!BS15)</f>
        <v>名古屋観光コンベンションビューロー</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f t="shared" si="3"/>
        <v>36</v>
      </c>
      <c r="CP43" s="597"/>
      <c r="CQ43" s="598" t="str">
        <f>IF('各会計、関係団体の財政状況及び健全化判断比率'!BS16="","",'各会計、関係団体の財政状況及び健全化判断比率'!BS16)</f>
        <v>名古屋まちづくり公社</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ubjB4+iOn0aftx8EosTsymoM1NkAimTRq9sEGxp17TqfD8BJiH2ol5iHME2+DGDaGIg6YDnWPQMWHwoUctSi6g==" saltValue="moEuC1Z/s9/WXCkkkxnAD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536</v>
      </c>
      <c r="G33" s="29" t="s">
        <v>537</v>
      </c>
      <c r="H33" s="29" t="s">
        <v>538</v>
      </c>
      <c r="I33" s="29" t="s">
        <v>539</v>
      </c>
      <c r="J33" s="30" t="s">
        <v>540</v>
      </c>
      <c r="K33" s="22"/>
      <c r="L33" s="22"/>
      <c r="M33" s="22"/>
      <c r="N33" s="22"/>
      <c r="O33" s="22"/>
      <c r="P33" s="22"/>
    </row>
    <row r="34" spans="1:16" ht="39" customHeight="1" x14ac:dyDescent="0.2">
      <c r="A34" s="22"/>
      <c r="B34" s="31"/>
      <c r="C34" s="1151" t="s">
        <v>544</v>
      </c>
      <c r="D34" s="1151"/>
      <c r="E34" s="1152"/>
      <c r="F34" s="32">
        <v>4.32</v>
      </c>
      <c r="G34" s="33">
        <v>3.42</v>
      </c>
      <c r="H34" s="33">
        <v>3.95</v>
      </c>
      <c r="I34" s="33">
        <v>3.98</v>
      </c>
      <c r="J34" s="34">
        <v>3.47</v>
      </c>
      <c r="K34" s="22"/>
      <c r="L34" s="22"/>
      <c r="M34" s="22"/>
      <c r="N34" s="22"/>
      <c r="O34" s="22"/>
      <c r="P34" s="22"/>
    </row>
    <row r="35" spans="1:16" ht="39" customHeight="1" x14ac:dyDescent="0.2">
      <c r="A35" s="22"/>
      <c r="B35" s="35"/>
      <c r="C35" s="1145" t="s">
        <v>545</v>
      </c>
      <c r="D35" s="1146"/>
      <c r="E35" s="1147"/>
      <c r="F35" s="36">
        <v>5.37</v>
      </c>
      <c r="G35" s="37">
        <v>4.8</v>
      </c>
      <c r="H35" s="37">
        <v>4.55</v>
      </c>
      <c r="I35" s="37">
        <v>4.01</v>
      </c>
      <c r="J35" s="38">
        <v>3.36</v>
      </c>
      <c r="K35" s="22"/>
      <c r="L35" s="22"/>
      <c r="M35" s="22"/>
      <c r="N35" s="22"/>
      <c r="O35" s="22"/>
      <c r="P35" s="22"/>
    </row>
    <row r="36" spans="1:16" ht="39" customHeight="1" x14ac:dyDescent="0.2">
      <c r="A36" s="22"/>
      <c r="B36" s="35"/>
      <c r="C36" s="1145" t="s">
        <v>546</v>
      </c>
      <c r="D36" s="1146"/>
      <c r="E36" s="1147"/>
      <c r="F36" s="36">
        <v>1.22</v>
      </c>
      <c r="G36" s="37">
        <v>1.27</v>
      </c>
      <c r="H36" s="37">
        <v>1.54</v>
      </c>
      <c r="I36" s="37">
        <v>1.26</v>
      </c>
      <c r="J36" s="38">
        <v>1.42</v>
      </c>
      <c r="K36" s="22"/>
      <c r="L36" s="22"/>
      <c r="M36" s="22"/>
      <c r="N36" s="22"/>
      <c r="O36" s="22"/>
      <c r="P36" s="22"/>
    </row>
    <row r="37" spans="1:16" ht="39" customHeight="1" x14ac:dyDescent="0.2">
      <c r="A37" s="22"/>
      <c r="B37" s="35"/>
      <c r="C37" s="1145" t="s">
        <v>547</v>
      </c>
      <c r="D37" s="1146"/>
      <c r="E37" s="1147"/>
      <c r="F37" s="36">
        <v>0.6</v>
      </c>
      <c r="G37" s="37">
        <v>0.79</v>
      </c>
      <c r="H37" s="37">
        <v>1.1299999999999999</v>
      </c>
      <c r="I37" s="37">
        <v>0.94</v>
      </c>
      <c r="J37" s="38">
        <v>0.9</v>
      </c>
      <c r="K37" s="22"/>
      <c r="L37" s="22"/>
      <c r="M37" s="22"/>
      <c r="N37" s="22"/>
      <c r="O37" s="22"/>
      <c r="P37" s="22"/>
    </row>
    <row r="38" spans="1:16" ht="39" customHeight="1" x14ac:dyDescent="0.2">
      <c r="A38" s="22"/>
      <c r="B38" s="35"/>
      <c r="C38" s="1145" t="s">
        <v>548</v>
      </c>
      <c r="D38" s="1146"/>
      <c r="E38" s="1147"/>
      <c r="F38" s="36">
        <v>0.37</v>
      </c>
      <c r="G38" s="37">
        <v>0.38</v>
      </c>
      <c r="H38" s="37">
        <v>0.38</v>
      </c>
      <c r="I38" s="37">
        <v>0.38</v>
      </c>
      <c r="J38" s="38">
        <v>0.38</v>
      </c>
      <c r="K38" s="22"/>
      <c r="L38" s="22"/>
      <c r="M38" s="22"/>
      <c r="N38" s="22"/>
      <c r="O38" s="22"/>
      <c r="P38" s="22"/>
    </row>
    <row r="39" spans="1:16" ht="39" customHeight="1" x14ac:dyDescent="0.2">
      <c r="A39" s="22"/>
      <c r="B39" s="35"/>
      <c r="C39" s="1145" t="s">
        <v>549</v>
      </c>
      <c r="D39" s="1146"/>
      <c r="E39" s="1147"/>
      <c r="F39" s="36">
        <v>0.19</v>
      </c>
      <c r="G39" s="37">
        <v>0.21</v>
      </c>
      <c r="H39" s="37">
        <v>0.21</v>
      </c>
      <c r="I39" s="37">
        <v>0.23</v>
      </c>
      <c r="J39" s="38">
        <v>0.23</v>
      </c>
      <c r="K39" s="22"/>
      <c r="L39" s="22"/>
      <c r="M39" s="22"/>
      <c r="N39" s="22"/>
      <c r="O39" s="22"/>
      <c r="P39" s="22"/>
    </row>
    <row r="40" spans="1:16" ht="39" customHeight="1" x14ac:dyDescent="0.2">
      <c r="A40" s="22"/>
      <c r="B40" s="35"/>
      <c r="C40" s="1145" t="s">
        <v>550</v>
      </c>
      <c r="D40" s="1146"/>
      <c r="E40" s="1147"/>
      <c r="F40" s="36">
        <v>0.86</v>
      </c>
      <c r="G40" s="37">
        <v>0.56999999999999995</v>
      </c>
      <c r="H40" s="37">
        <v>0.27</v>
      </c>
      <c r="I40" s="37">
        <v>0.08</v>
      </c>
      <c r="J40" s="38">
        <v>0.13</v>
      </c>
      <c r="K40" s="22"/>
      <c r="L40" s="22"/>
      <c r="M40" s="22"/>
      <c r="N40" s="22"/>
      <c r="O40" s="22"/>
      <c r="P40" s="22"/>
    </row>
    <row r="41" spans="1:16" ht="39" customHeight="1" x14ac:dyDescent="0.2">
      <c r="A41" s="22"/>
      <c r="B41" s="35"/>
      <c r="C41" s="1145" t="s">
        <v>551</v>
      </c>
      <c r="D41" s="1146"/>
      <c r="E41" s="1147"/>
      <c r="F41" s="36">
        <v>0</v>
      </c>
      <c r="G41" s="37">
        <v>0.19</v>
      </c>
      <c r="H41" s="37">
        <v>0.2</v>
      </c>
      <c r="I41" s="37">
        <v>0.06</v>
      </c>
      <c r="J41" s="38">
        <v>0.13</v>
      </c>
      <c r="K41" s="22"/>
      <c r="L41" s="22"/>
      <c r="M41" s="22"/>
      <c r="N41" s="22"/>
      <c r="O41" s="22"/>
      <c r="P41" s="22"/>
    </row>
    <row r="42" spans="1:16" ht="39" customHeight="1" x14ac:dyDescent="0.2">
      <c r="A42" s="22"/>
      <c r="B42" s="39"/>
      <c r="C42" s="1145" t="s">
        <v>552</v>
      </c>
      <c r="D42" s="1146"/>
      <c r="E42" s="1147"/>
      <c r="F42" s="36" t="s">
        <v>498</v>
      </c>
      <c r="G42" s="37" t="s">
        <v>498</v>
      </c>
      <c r="H42" s="37" t="s">
        <v>498</v>
      </c>
      <c r="I42" s="37" t="s">
        <v>498</v>
      </c>
      <c r="J42" s="38" t="s">
        <v>498</v>
      </c>
      <c r="K42" s="22"/>
      <c r="L42" s="22"/>
      <c r="M42" s="22"/>
      <c r="N42" s="22"/>
      <c r="O42" s="22"/>
      <c r="P42" s="22"/>
    </row>
    <row r="43" spans="1:16" ht="39" customHeight="1" thickBot="1" x14ac:dyDescent="0.25">
      <c r="A43" s="22"/>
      <c r="B43" s="40"/>
      <c r="C43" s="1148" t="s">
        <v>553</v>
      </c>
      <c r="D43" s="1149"/>
      <c r="E43" s="1150"/>
      <c r="F43" s="41">
        <v>0.34</v>
      </c>
      <c r="G43" s="42">
        <v>0.51</v>
      </c>
      <c r="H43" s="42">
        <v>0.39</v>
      </c>
      <c r="I43" s="42">
        <v>0.15</v>
      </c>
      <c r="J43" s="43">
        <v>0.01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v+UG198zG3b8adhWMubPLSxv1uhbrmTtQbVTGG9vmPcELiOG0mTqJYg9JgsuguoygeJXEUFHUqvrpRlr/DUubQ==" saltValue="IC4Pa421YOsQiAPI9ZSW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536</v>
      </c>
      <c r="L44" s="56" t="s">
        <v>537</v>
      </c>
      <c r="M44" s="56" t="s">
        <v>538</v>
      </c>
      <c r="N44" s="56" t="s">
        <v>539</v>
      </c>
      <c r="O44" s="57" t="s">
        <v>540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68896</v>
      </c>
      <c r="L45" s="60">
        <v>69100</v>
      </c>
      <c r="M45" s="60">
        <v>71895</v>
      </c>
      <c r="N45" s="60">
        <v>68944</v>
      </c>
      <c r="O45" s="61">
        <v>66793</v>
      </c>
      <c r="P45" s="48"/>
      <c r="Q45" s="48"/>
      <c r="R45" s="48"/>
      <c r="S45" s="48"/>
      <c r="T45" s="48"/>
      <c r="U45" s="48"/>
    </row>
    <row r="46" spans="1:21" ht="30.75" customHeight="1" x14ac:dyDescent="0.2">
      <c r="A46" s="48"/>
      <c r="B46" s="1155"/>
      <c r="C46" s="1156"/>
      <c r="D46" s="62"/>
      <c r="E46" s="1161" t="s">
        <v>11</v>
      </c>
      <c r="F46" s="1161"/>
      <c r="G46" s="1161"/>
      <c r="H46" s="1161"/>
      <c r="I46" s="1161"/>
      <c r="J46" s="1162"/>
      <c r="K46" s="63">
        <v>11294</v>
      </c>
      <c r="L46" s="64">
        <v>8936</v>
      </c>
      <c r="M46" s="64">
        <v>9059</v>
      </c>
      <c r="N46" s="64">
        <v>6401</v>
      </c>
      <c r="O46" s="65">
        <v>6436</v>
      </c>
      <c r="P46" s="48"/>
      <c r="Q46" s="48"/>
      <c r="R46" s="48"/>
      <c r="S46" s="48"/>
      <c r="T46" s="48"/>
      <c r="U46" s="48"/>
    </row>
    <row r="47" spans="1:21" ht="30.75" customHeight="1" x14ac:dyDescent="0.2">
      <c r="A47" s="48"/>
      <c r="B47" s="1155"/>
      <c r="C47" s="1156"/>
      <c r="D47" s="62"/>
      <c r="E47" s="1161" t="s">
        <v>12</v>
      </c>
      <c r="F47" s="1161"/>
      <c r="G47" s="1161"/>
      <c r="H47" s="1161"/>
      <c r="I47" s="1161"/>
      <c r="J47" s="1162"/>
      <c r="K47" s="63">
        <v>52421</v>
      </c>
      <c r="L47" s="64">
        <v>50858</v>
      </c>
      <c r="M47" s="64">
        <v>49255</v>
      </c>
      <c r="N47" s="64">
        <v>49280</v>
      </c>
      <c r="O47" s="65">
        <v>50117</v>
      </c>
      <c r="P47" s="48"/>
      <c r="Q47" s="48"/>
      <c r="R47" s="48"/>
      <c r="S47" s="48"/>
      <c r="T47" s="48"/>
      <c r="U47" s="48"/>
    </row>
    <row r="48" spans="1:21" ht="30.75" customHeight="1" x14ac:dyDescent="0.2">
      <c r="A48" s="48"/>
      <c r="B48" s="1155"/>
      <c r="C48" s="1156"/>
      <c r="D48" s="62"/>
      <c r="E48" s="1161" t="s">
        <v>13</v>
      </c>
      <c r="F48" s="1161"/>
      <c r="G48" s="1161"/>
      <c r="H48" s="1161"/>
      <c r="I48" s="1161"/>
      <c r="J48" s="1162"/>
      <c r="K48" s="63">
        <v>38563</v>
      </c>
      <c r="L48" s="64">
        <v>36479</v>
      </c>
      <c r="M48" s="64">
        <v>33992</v>
      </c>
      <c r="N48" s="64">
        <v>32769</v>
      </c>
      <c r="O48" s="65">
        <v>34396</v>
      </c>
      <c r="P48" s="48"/>
      <c r="Q48" s="48"/>
      <c r="R48" s="48"/>
      <c r="S48" s="48"/>
      <c r="T48" s="48"/>
      <c r="U48" s="48"/>
    </row>
    <row r="49" spans="1:21" ht="30.75" customHeight="1" x14ac:dyDescent="0.2">
      <c r="A49" s="48"/>
      <c r="B49" s="1155"/>
      <c r="C49" s="1156"/>
      <c r="D49" s="62"/>
      <c r="E49" s="1161" t="s">
        <v>14</v>
      </c>
      <c r="F49" s="1161"/>
      <c r="G49" s="1161"/>
      <c r="H49" s="1161"/>
      <c r="I49" s="1161"/>
      <c r="J49" s="1162"/>
      <c r="K49" s="63">
        <v>3460</v>
      </c>
      <c r="L49" s="64">
        <v>3184</v>
      </c>
      <c r="M49" s="64">
        <v>2838</v>
      </c>
      <c r="N49" s="64">
        <v>2651</v>
      </c>
      <c r="O49" s="65">
        <v>2594</v>
      </c>
      <c r="P49" s="48"/>
      <c r="Q49" s="48"/>
      <c r="R49" s="48"/>
      <c r="S49" s="48"/>
      <c r="T49" s="48"/>
      <c r="U49" s="48"/>
    </row>
    <row r="50" spans="1:21" ht="30.75" customHeight="1" x14ac:dyDescent="0.2">
      <c r="A50" s="48"/>
      <c r="B50" s="1155"/>
      <c r="C50" s="1156"/>
      <c r="D50" s="62"/>
      <c r="E50" s="1161" t="s">
        <v>15</v>
      </c>
      <c r="F50" s="1161"/>
      <c r="G50" s="1161"/>
      <c r="H50" s="1161"/>
      <c r="I50" s="1161"/>
      <c r="J50" s="1162"/>
      <c r="K50" s="63">
        <v>1279</v>
      </c>
      <c r="L50" s="64">
        <v>4117</v>
      </c>
      <c r="M50" s="64">
        <v>8115</v>
      </c>
      <c r="N50" s="64">
        <v>9095</v>
      </c>
      <c r="O50" s="65">
        <v>6327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498</v>
      </c>
      <c r="L51" s="64" t="s">
        <v>498</v>
      </c>
      <c r="M51" s="64" t="s">
        <v>498</v>
      </c>
      <c r="N51" s="64" t="s">
        <v>498</v>
      </c>
      <c r="O51" s="65" t="s">
        <v>498</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132657</v>
      </c>
      <c r="L52" s="64">
        <v>128276</v>
      </c>
      <c r="M52" s="64">
        <v>135776</v>
      </c>
      <c r="N52" s="64">
        <v>131265</v>
      </c>
      <c r="O52" s="65">
        <v>126316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43256</v>
      </c>
      <c r="L53" s="69">
        <v>44398</v>
      </c>
      <c r="M53" s="69">
        <v>39378</v>
      </c>
      <c r="N53" s="69">
        <v>37875</v>
      </c>
      <c r="O53" s="70">
        <v>40347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554</v>
      </c>
      <c r="L57" s="81" t="s">
        <v>555</v>
      </c>
      <c r="M57" s="81" t="s">
        <v>556</v>
      </c>
      <c r="N57" s="81" t="s">
        <v>557</v>
      </c>
      <c r="O57" s="82" t="s">
        <v>558</v>
      </c>
      <c r="P57" s="48"/>
      <c r="Q57" s="48"/>
      <c r="R57" s="48"/>
      <c r="S57" s="48"/>
      <c r="T57" s="48"/>
      <c r="U57" s="48"/>
    </row>
    <row r="58" spans="1:21" ht="31.5" customHeight="1" x14ac:dyDescent="0.2">
      <c r="B58" s="1169" t="s">
        <v>24</v>
      </c>
      <c r="C58" s="1170"/>
      <c r="D58" s="1175" t="s">
        <v>25</v>
      </c>
      <c r="E58" s="1176"/>
      <c r="F58" s="1176"/>
      <c r="G58" s="1176"/>
      <c r="H58" s="1176"/>
      <c r="I58" s="1176"/>
      <c r="J58" s="1177"/>
      <c r="K58" s="83">
        <v>43334</v>
      </c>
      <c r="L58" s="84">
        <v>34574</v>
      </c>
      <c r="M58" s="84">
        <v>37022</v>
      </c>
      <c r="N58" s="84">
        <v>28085</v>
      </c>
      <c r="O58" s="85">
        <v>30677</v>
      </c>
    </row>
    <row r="59" spans="1:21" ht="31.5" customHeight="1" x14ac:dyDescent="0.2">
      <c r="B59" s="1171"/>
      <c r="C59" s="1172"/>
      <c r="D59" s="1178" t="s">
        <v>26</v>
      </c>
      <c r="E59" s="1179"/>
      <c r="F59" s="1179"/>
      <c r="G59" s="1179"/>
      <c r="H59" s="1179"/>
      <c r="I59" s="1179"/>
      <c r="J59" s="1180"/>
      <c r="K59" s="86">
        <v>209487</v>
      </c>
      <c r="L59" s="87">
        <v>214433</v>
      </c>
      <c r="M59" s="87">
        <v>229371</v>
      </c>
      <c r="N59" s="87">
        <v>242378</v>
      </c>
      <c r="O59" s="88">
        <v>264561</v>
      </c>
    </row>
    <row r="60" spans="1:21" ht="31.5" customHeight="1" thickBot="1" x14ac:dyDescent="0.25">
      <c r="B60" s="1173"/>
      <c r="C60" s="1174"/>
      <c r="D60" s="1181" t="s">
        <v>27</v>
      </c>
      <c r="E60" s="1182"/>
      <c r="F60" s="1182"/>
      <c r="G60" s="1182"/>
      <c r="H60" s="1182"/>
      <c r="I60" s="1182"/>
      <c r="J60" s="1183"/>
      <c r="K60" s="89">
        <v>283333</v>
      </c>
      <c r="L60" s="90">
        <v>289170</v>
      </c>
      <c r="M60" s="90">
        <v>303677</v>
      </c>
      <c r="N60" s="90">
        <v>313930</v>
      </c>
      <c r="O60" s="91">
        <v>334794</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QeQmm8O16qPly4uvFcpmplpXuxHphbctZg5Fvbu2XyoDdk5px7tV81IhIR0Gt7tt5W0l6TO83KAuKxfLQzEcQ==" saltValue="NuS6K9rwAZiUtmVatQM4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536</v>
      </c>
      <c r="J40" s="103" t="s">
        <v>537</v>
      </c>
      <c r="K40" s="103" t="s">
        <v>538</v>
      </c>
      <c r="L40" s="103" t="s">
        <v>539</v>
      </c>
      <c r="M40" s="104" t="s">
        <v>540</v>
      </c>
    </row>
    <row r="41" spans="2:13" ht="27.75" customHeight="1" x14ac:dyDescent="0.2">
      <c r="B41" s="1184" t="s">
        <v>30</v>
      </c>
      <c r="C41" s="1185"/>
      <c r="D41" s="105"/>
      <c r="E41" s="1190" t="s">
        <v>31</v>
      </c>
      <c r="F41" s="1190"/>
      <c r="G41" s="1190"/>
      <c r="H41" s="1191"/>
      <c r="I41" s="355">
        <v>1598225</v>
      </c>
      <c r="J41" s="356">
        <v>1595842</v>
      </c>
      <c r="K41" s="356">
        <v>1634674</v>
      </c>
      <c r="L41" s="356">
        <v>1651985</v>
      </c>
      <c r="M41" s="357">
        <v>1667606</v>
      </c>
    </row>
    <row r="42" spans="2:13" ht="27.75" customHeight="1" x14ac:dyDescent="0.2">
      <c r="B42" s="1186"/>
      <c r="C42" s="1187"/>
      <c r="D42" s="106"/>
      <c r="E42" s="1192" t="s">
        <v>32</v>
      </c>
      <c r="F42" s="1192"/>
      <c r="G42" s="1192"/>
      <c r="H42" s="1193"/>
      <c r="I42" s="358">
        <v>57000</v>
      </c>
      <c r="J42" s="359">
        <v>86715</v>
      </c>
      <c r="K42" s="359">
        <v>77304</v>
      </c>
      <c r="L42" s="359">
        <v>67537</v>
      </c>
      <c r="M42" s="360">
        <v>63368</v>
      </c>
    </row>
    <row r="43" spans="2:13" ht="27.75" customHeight="1" x14ac:dyDescent="0.2">
      <c r="B43" s="1186"/>
      <c r="C43" s="1187"/>
      <c r="D43" s="106"/>
      <c r="E43" s="1192" t="s">
        <v>33</v>
      </c>
      <c r="F43" s="1192"/>
      <c r="G43" s="1192"/>
      <c r="H43" s="1193"/>
      <c r="I43" s="358">
        <v>478036</v>
      </c>
      <c r="J43" s="359">
        <v>464249</v>
      </c>
      <c r="K43" s="359">
        <v>420988</v>
      </c>
      <c r="L43" s="359">
        <v>412069</v>
      </c>
      <c r="M43" s="360">
        <v>405171</v>
      </c>
    </row>
    <row r="44" spans="2:13" ht="27.75" customHeight="1" x14ac:dyDescent="0.2">
      <c r="B44" s="1186"/>
      <c r="C44" s="1187"/>
      <c r="D44" s="106"/>
      <c r="E44" s="1192" t="s">
        <v>34</v>
      </c>
      <c r="F44" s="1192"/>
      <c r="G44" s="1192"/>
      <c r="H44" s="1193"/>
      <c r="I44" s="358">
        <v>26920</v>
      </c>
      <c r="J44" s="359">
        <v>32000</v>
      </c>
      <c r="K44" s="359">
        <v>33212</v>
      </c>
      <c r="L44" s="359">
        <v>35127</v>
      </c>
      <c r="M44" s="360">
        <v>37329</v>
      </c>
    </row>
    <row r="45" spans="2:13" ht="27.75" customHeight="1" x14ac:dyDescent="0.2">
      <c r="B45" s="1186"/>
      <c r="C45" s="1187"/>
      <c r="D45" s="106"/>
      <c r="E45" s="1192" t="s">
        <v>35</v>
      </c>
      <c r="F45" s="1192"/>
      <c r="G45" s="1192"/>
      <c r="H45" s="1193"/>
      <c r="I45" s="358">
        <v>183847</v>
      </c>
      <c r="J45" s="359">
        <v>180361</v>
      </c>
      <c r="K45" s="359">
        <v>182206</v>
      </c>
      <c r="L45" s="359">
        <v>179150</v>
      </c>
      <c r="M45" s="360">
        <v>185680</v>
      </c>
    </row>
    <row r="46" spans="2:13" ht="27.75" customHeight="1" x14ac:dyDescent="0.2">
      <c r="B46" s="1186"/>
      <c r="C46" s="1187"/>
      <c r="D46" s="107"/>
      <c r="E46" s="1192" t="s">
        <v>36</v>
      </c>
      <c r="F46" s="1192"/>
      <c r="G46" s="1192"/>
      <c r="H46" s="1193"/>
      <c r="I46" s="358">
        <v>5255</v>
      </c>
      <c r="J46" s="359">
        <v>3158</v>
      </c>
      <c r="K46" s="359">
        <v>783</v>
      </c>
      <c r="L46" s="359">
        <v>9</v>
      </c>
      <c r="M46" s="360" t="s">
        <v>498</v>
      </c>
    </row>
    <row r="47" spans="2:13" ht="27.75" customHeight="1" x14ac:dyDescent="0.2">
      <c r="B47" s="1186"/>
      <c r="C47" s="1187"/>
      <c r="D47" s="108"/>
      <c r="E47" s="1194" t="s">
        <v>37</v>
      </c>
      <c r="F47" s="1195"/>
      <c r="G47" s="1195"/>
      <c r="H47" s="1196"/>
      <c r="I47" s="358" t="s">
        <v>498</v>
      </c>
      <c r="J47" s="359" t="s">
        <v>498</v>
      </c>
      <c r="K47" s="359" t="s">
        <v>498</v>
      </c>
      <c r="L47" s="359" t="s">
        <v>498</v>
      </c>
      <c r="M47" s="360" t="s">
        <v>498</v>
      </c>
    </row>
    <row r="48" spans="2:13" ht="27.75" customHeight="1" x14ac:dyDescent="0.2">
      <c r="B48" s="1186"/>
      <c r="C48" s="1187"/>
      <c r="D48" s="106"/>
      <c r="E48" s="1192" t="s">
        <v>38</v>
      </c>
      <c r="F48" s="1192"/>
      <c r="G48" s="1192"/>
      <c r="H48" s="1193"/>
      <c r="I48" s="358" t="s">
        <v>498</v>
      </c>
      <c r="J48" s="359" t="s">
        <v>498</v>
      </c>
      <c r="K48" s="359" t="s">
        <v>498</v>
      </c>
      <c r="L48" s="359" t="s">
        <v>498</v>
      </c>
      <c r="M48" s="360" t="s">
        <v>498</v>
      </c>
    </row>
    <row r="49" spans="2:13" ht="27.75" customHeight="1" x14ac:dyDescent="0.2">
      <c r="B49" s="1188"/>
      <c r="C49" s="1189"/>
      <c r="D49" s="106"/>
      <c r="E49" s="1192" t="s">
        <v>39</v>
      </c>
      <c r="F49" s="1192"/>
      <c r="G49" s="1192"/>
      <c r="H49" s="1193"/>
      <c r="I49" s="358" t="s">
        <v>498</v>
      </c>
      <c r="J49" s="359" t="s">
        <v>498</v>
      </c>
      <c r="K49" s="359" t="s">
        <v>498</v>
      </c>
      <c r="L49" s="359" t="s">
        <v>498</v>
      </c>
      <c r="M49" s="360" t="s">
        <v>498</v>
      </c>
    </row>
    <row r="50" spans="2:13" ht="27.75" customHeight="1" x14ac:dyDescent="0.2">
      <c r="B50" s="1197" t="s">
        <v>40</v>
      </c>
      <c r="C50" s="1198"/>
      <c r="D50" s="109"/>
      <c r="E50" s="1192" t="s">
        <v>41</v>
      </c>
      <c r="F50" s="1192"/>
      <c r="G50" s="1192"/>
      <c r="H50" s="1193"/>
      <c r="I50" s="358">
        <v>273878</v>
      </c>
      <c r="J50" s="359">
        <v>284698</v>
      </c>
      <c r="K50" s="359">
        <v>316208</v>
      </c>
      <c r="L50" s="359">
        <v>372109</v>
      </c>
      <c r="M50" s="360">
        <v>386417</v>
      </c>
    </row>
    <row r="51" spans="2:13" ht="27.75" customHeight="1" x14ac:dyDescent="0.2">
      <c r="B51" s="1186"/>
      <c r="C51" s="1187"/>
      <c r="D51" s="106"/>
      <c r="E51" s="1192" t="s">
        <v>42</v>
      </c>
      <c r="F51" s="1192"/>
      <c r="G51" s="1192"/>
      <c r="H51" s="1193"/>
      <c r="I51" s="358">
        <v>591881</v>
      </c>
      <c r="J51" s="359">
        <v>603656</v>
      </c>
      <c r="K51" s="359">
        <v>605086</v>
      </c>
      <c r="L51" s="359">
        <v>606604</v>
      </c>
      <c r="M51" s="360">
        <v>653490</v>
      </c>
    </row>
    <row r="52" spans="2:13" ht="27.75" customHeight="1" x14ac:dyDescent="0.2">
      <c r="B52" s="1188"/>
      <c r="C52" s="1189"/>
      <c r="D52" s="106"/>
      <c r="E52" s="1192" t="s">
        <v>43</v>
      </c>
      <c r="F52" s="1192"/>
      <c r="G52" s="1192"/>
      <c r="H52" s="1193"/>
      <c r="I52" s="358">
        <v>882568</v>
      </c>
      <c r="J52" s="359">
        <v>863489</v>
      </c>
      <c r="K52" s="359">
        <v>859603</v>
      </c>
      <c r="L52" s="359">
        <v>839519</v>
      </c>
      <c r="M52" s="360">
        <v>811152</v>
      </c>
    </row>
    <row r="53" spans="2:13" ht="27.75" customHeight="1" thickBot="1" x14ac:dyDescent="0.25">
      <c r="B53" s="1199" t="s">
        <v>19</v>
      </c>
      <c r="C53" s="1200"/>
      <c r="D53" s="110"/>
      <c r="E53" s="1201" t="s">
        <v>44</v>
      </c>
      <c r="F53" s="1201"/>
      <c r="G53" s="1201"/>
      <c r="H53" s="1202"/>
      <c r="I53" s="361">
        <v>600956</v>
      </c>
      <c r="J53" s="362">
        <v>610481</v>
      </c>
      <c r="K53" s="362">
        <v>568271</v>
      </c>
      <c r="L53" s="362">
        <v>527646</v>
      </c>
      <c r="M53" s="363">
        <v>508094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E8W9AFcBbDTk3V+3zZczdc2ge+w2Nm13J5OvwJjS4SaGzdvSENB4qhczrXEGYXdW1Ecso6ZynP1JeQLFk87lQ==" saltValue="te+GgWlnnkrrUQzYO4dU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538</v>
      </c>
      <c r="G54" s="119" t="s">
        <v>539</v>
      </c>
      <c r="H54" s="120" t="s">
        <v>540</v>
      </c>
    </row>
    <row r="55" spans="2:8" ht="52.5" customHeight="1" x14ac:dyDescent="0.2">
      <c r="B55" s="121"/>
      <c r="C55" s="1211" t="s">
        <v>46</v>
      </c>
      <c r="D55" s="1211"/>
      <c r="E55" s="1212"/>
      <c r="F55" s="122">
        <v>20268</v>
      </c>
      <c r="G55" s="122">
        <v>37717</v>
      </c>
      <c r="H55" s="123">
        <v>24079</v>
      </c>
    </row>
    <row r="56" spans="2:8" ht="52.5" customHeight="1" x14ac:dyDescent="0.2">
      <c r="B56" s="124"/>
      <c r="C56" s="1213" t="s">
        <v>47</v>
      </c>
      <c r="D56" s="1213"/>
      <c r="E56" s="1214"/>
      <c r="F56" s="125">
        <v>5540</v>
      </c>
      <c r="G56" s="125">
        <v>5989</v>
      </c>
      <c r="H56" s="126">
        <v>8194</v>
      </c>
    </row>
    <row r="57" spans="2:8" ht="53.25" customHeight="1" x14ac:dyDescent="0.2">
      <c r="B57" s="124"/>
      <c r="C57" s="1215" t="s">
        <v>48</v>
      </c>
      <c r="D57" s="1215"/>
      <c r="E57" s="1216"/>
      <c r="F57" s="127">
        <v>42872</v>
      </c>
      <c r="G57" s="127">
        <v>57373</v>
      </c>
      <c r="H57" s="128">
        <v>65500</v>
      </c>
    </row>
    <row r="58" spans="2:8" ht="45.75" customHeight="1" x14ac:dyDescent="0.2">
      <c r="B58" s="129"/>
      <c r="C58" s="1203" t="s">
        <v>559</v>
      </c>
      <c r="D58" s="1204"/>
      <c r="E58" s="1205"/>
      <c r="F58" s="130">
        <v>9673</v>
      </c>
      <c r="G58" s="130">
        <v>24476</v>
      </c>
      <c r="H58" s="131">
        <v>24237</v>
      </c>
    </row>
    <row r="59" spans="2:8" ht="45.75" customHeight="1" x14ac:dyDescent="0.2">
      <c r="B59" s="129"/>
      <c r="C59" s="1203" t="s">
        <v>564</v>
      </c>
      <c r="D59" s="1204"/>
      <c r="E59" s="1205"/>
      <c r="F59" s="130">
        <v>6000</v>
      </c>
      <c r="G59" s="130">
        <v>8001</v>
      </c>
      <c r="H59" s="131">
        <v>10001</v>
      </c>
    </row>
    <row r="60" spans="2:8" ht="45.75" customHeight="1" x14ac:dyDescent="0.2">
      <c r="B60" s="129"/>
      <c r="C60" s="1203" t="s">
        <v>563</v>
      </c>
      <c r="D60" s="1204"/>
      <c r="E60" s="1205"/>
      <c r="F60" s="130">
        <v>10001</v>
      </c>
      <c r="G60" s="130">
        <v>9867</v>
      </c>
      <c r="H60" s="131">
        <v>9665</v>
      </c>
    </row>
    <row r="61" spans="2:8" ht="45.75" customHeight="1" x14ac:dyDescent="0.2">
      <c r="B61" s="129"/>
      <c r="C61" s="1203" t="s">
        <v>560</v>
      </c>
      <c r="D61" s="1204"/>
      <c r="E61" s="1205"/>
      <c r="F61" s="130" t="s">
        <v>562</v>
      </c>
      <c r="G61" s="130" t="s">
        <v>562</v>
      </c>
      <c r="H61" s="131">
        <v>5000</v>
      </c>
    </row>
    <row r="62" spans="2:8" ht="45.75" customHeight="1" thickBot="1" x14ac:dyDescent="0.25">
      <c r="B62" s="132"/>
      <c r="C62" s="1206" t="s">
        <v>561</v>
      </c>
      <c r="D62" s="1207"/>
      <c r="E62" s="1208"/>
      <c r="F62" s="133">
        <v>4169</v>
      </c>
      <c r="G62" s="133">
        <v>4403</v>
      </c>
      <c r="H62" s="134">
        <v>4479</v>
      </c>
    </row>
    <row r="63" spans="2:8" ht="52.5" customHeight="1" thickBot="1" x14ac:dyDescent="0.25">
      <c r="B63" s="135"/>
      <c r="C63" s="1209" t="s">
        <v>49</v>
      </c>
      <c r="D63" s="1209"/>
      <c r="E63" s="1210"/>
      <c r="F63" s="136">
        <v>68680</v>
      </c>
      <c r="G63" s="136">
        <v>101079</v>
      </c>
      <c r="H63" s="137">
        <v>97772</v>
      </c>
    </row>
    <row r="64" spans="2:8" ht="13" x14ac:dyDescent="0.2"/>
  </sheetData>
  <sheetProtection algorithmName="SHA-512" hashValue="Pw5SrAd7XNdB7VoJfX1CdURwj0UNo03u7QjBvDJ3I80Av7LRtaWqNx80C0YMvHwHw0hT5e6JVVvo+nlayWmOQg==" saltValue="6yZvRvFOqz1m9BarWR3L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535</v>
      </c>
      <c r="G2" s="151"/>
      <c r="H2" s="152"/>
    </row>
    <row r="3" spans="1:8" x14ac:dyDescent="0.2">
      <c r="A3" s="148" t="s">
        <v>528</v>
      </c>
      <c r="B3" s="153"/>
      <c r="C3" s="154"/>
      <c r="D3" s="155">
        <v>46135</v>
      </c>
      <c r="E3" s="156"/>
      <c r="F3" s="157">
        <v>57132</v>
      </c>
      <c r="G3" s="158"/>
      <c r="H3" s="159"/>
    </row>
    <row r="4" spans="1:8" x14ac:dyDescent="0.2">
      <c r="A4" s="160"/>
      <c r="B4" s="161"/>
      <c r="C4" s="162"/>
      <c r="D4" s="163">
        <v>22287</v>
      </c>
      <c r="E4" s="164"/>
      <c r="F4" s="165">
        <v>30126</v>
      </c>
      <c r="G4" s="166"/>
      <c r="H4" s="167"/>
    </row>
    <row r="5" spans="1:8" x14ac:dyDescent="0.2">
      <c r="A5" s="148" t="s">
        <v>530</v>
      </c>
      <c r="B5" s="153"/>
      <c r="C5" s="154"/>
      <c r="D5" s="155">
        <v>50857</v>
      </c>
      <c r="E5" s="156"/>
      <c r="F5" s="157">
        <v>58766</v>
      </c>
      <c r="G5" s="158"/>
      <c r="H5" s="159"/>
    </row>
    <row r="6" spans="1:8" x14ac:dyDescent="0.2">
      <c r="A6" s="160"/>
      <c r="B6" s="161"/>
      <c r="C6" s="162"/>
      <c r="D6" s="163">
        <v>24804</v>
      </c>
      <c r="E6" s="164"/>
      <c r="F6" s="165">
        <v>29363</v>
      </c>
      <c r="G6" s="166"/>
      <c r="H6" s="167"/>
    </row>
    <row r="7" spans="1:8" x14ac:dyDescent="0.2">
      <c r="A7" s="148" t="s">
        <v>531</v>
      </c>
      <c r="B7" s="153"/>
      <c r="C7" s="154"/>
      <c r="D7" s="155">
        <v>50248</v>
      </c>
      <c r="E7" s="156"/>
      <c r="F7" s="157">
        <v>62482</v>
      </c>
      <c r="G7" s="158"/>
      <c r="H7" s="159"/>
    </row>
    <row r="8" spans="1:8" x14ac:dyDescent="0.2">
      <c r="A8" s="160"/>
      <c r="B8" s="161"/>
      <c r="C8" s="162"/>
      <c r="D8" s="163">
        <v>29121</v>
      </c>
      <c r="E8" s="164"/>
      <c r="F8" s="165">
        <v>34626</v>
      </c>
      <c r="G8" s="166"/>
      <c r="H8" s="167"/>
    </row>
    <row r="9" spans="1:8" x14ac:dyDescent="0.2">
      <c r="A9" s="148" t="s">
        <v>532</v>
      </c>
      <c r="B9" s="153"/>
      <c r="C9" s="154"/>
      <c r="D9" s="155">
        <v>54487</v>
      </c>
      <c r="E9" s="156"/>
      <c r="F9" s="157">
        <v>59288</v>
      </c>
      <c r="G9" s="158"/>
      <c r="H9" s="159"/>
    </row>
    <row r="10" spans="1:8" x14ac:dyDescent="0.2">
      <c r="A10" s="160"/>
      <c r="B10" s="161"/>
      <c r="C10" s="162"/>
      <c r="D10" s="163">
        <v>33215</v>
      </c>
      <c r="E10" s="164"/>
      <c r="F10" s="165">
        <v>32670</v>
      </c>
      <c r="G10" s="166"/>
      <c r="H10" s="167"/>
    </row>
    <row r="11" spans="1:8" x14ac:dyDescent="0.2">
      <c r="A11" s="148" t="s">
        <v>533</v>
      </c>
      <c r="B11" s="153"/>
      <c r="C11" s="154"/>
      <c r="D11" s="155">
        <v>52248</v>
      </c>
      <c r="E11" s="156"/>
      <c r="F11" s="157">
        <v>63490</v>
      </c>
      <c r="G11" s="158"/>
      <c r="H11" s="159"/>
    </row>
    <row r="12" spans="1:8" x14ac:dyDescent="0.2">
      <c r="A12" s="160"/>
      <c r="B12" s="161"/>
      <c r="C12" s="168"/>
      <c r="D12" s="163">
        <v>33595</v>
      </c>
      <c r="E12" s="164"/>
      <c r="F12" s="165">
        <v>35347</v>
      </c>
      <c r="G12" s="166"/>
      <c r="H12" s="167"/>
    </row>
    <row r="13" spans="1:8" x14ac:dyDescent="0.2">
      <c r="A13" s="148"/>
      <c r="B13" s="153"/>
      <c r="C13" s="169"/>
      <c r="D13" s="170">
        <v>50795</v>
      </c>
      <c r="E13" s="171"/>
      <c r="F13" s="172">
        <v>60232</v>
      </c>
      <c r="G13" s="173"/>
      <c r="H13" s="159"/>
    </row>
    <row r="14" spans="1:8" x14ac:dyDescent="0.2">
      <c r="A14" s="160"/>
      <c r="B14" s="161"/>
      <c r="C14" s="162"/>
      <c r="D14" s="163">
        <v>28604</v>
      </c>
      <c r="E14" s="164"/>
      <c r="F14" s="165">
        <v>32426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1.21</v>
      </c>
      <c r="C19" s="174">
        <f>ROUND(VALUE(SUBSTITUTE(実質収支比率等に係る経年分析!G$48,"▲","-")),2)</f>
        <v>1.29</v>
      </c>
      <c r="D19" s="174">
        <f>ROUND(VALUE(SUBSTITUTE(実質収支比率等に係る経年分析!H$48,"▲","-")),2)</f>
        <v>1.52</v>
      </c>
      <c r="E19" s="174">
        <f>ROUND(VALUE(SUBSTITUTE(実質収支比率等に係る経年分析!I$48,"▲","-")),2)</f>
        <v>1.23</v>
      </c>
      <c r="F19" s="174">
        <f>ROUND(VALUE(SUBSTITUTE(実質収支比率等に係る経年分析!J$48,"▲","-")),2)</f>
        <v>1.39</v>
      </c>
    </row>
    <row r="20" spans="1:11" x14ac:dyDescent="0.2">
      <c r="A20" s="174" t="s">
        <v>53</v>
      </c>
      <c r="B20" s="174">
        <f>ROUND(VALUE(SUBSTITUTE(実質収支比率等に係る経年分析!F$47,"▲","-")),2)</f>
        <v>1.93</v>
      </c>
      <c r="C20" s="174">
        <f>ROUND(VALUE(SUBSTITUTE(実質収支比率等に係る経年分析!G$47,"▲","-")),2)</f>
        <v>2.1800000000000002</v>
      </c>
      <c r="D20" s="174">
        <f>ROUND(VALUE(SUBSTITUTE(実質収支比率等に係る経年分析!H$47,"▲","-")),2)</f>
        <v>3.01</v>
      </c>
      <c r="E20" s="174">
        <f>ROUND(VALUE(SUBSTITUTE(実質収支比率等に係る経年分析!I$47,"▲","-")),2)</f>
        <v>5.68</v>
      </c>
      <c r="F20" s="174">
        <f>ROUND(VALUE(SUBSTITUTE(実質収支比率等に係る経年分析!J$47,"▲","-")),2)</f>
        <v>3.55</v>
      </c>
    </row>
    <row r="21" spans="1:11" x14ac:dyDescent="0.2">
      <c r="A21" s="174" t="s">
        <v>54</v>
      </c>
      <c r="B21" s="174">
        <f>IF(ISNUMBER(VALUE(SUBSTITUTE(実質収支比率等に係る経年分析!F$49,"▲","-"))),ROUND(VALUE(SUBSTITUTE(実質収支比率等に係る経年分析!F$49,"▲","-")),2),NA())</f>
        <v>-0.4</v>
      </c>
      <c r="C21" s="174">
        <f>IF(ISNUMBER(VALUE(SUBSTITUTE(実質収支比率等に係る経年分析!G$49,"▲","-"))),ROUND(VALUE(SUBSTITUTE(実質収支比率等に係る経年分析!G$49,"▲","-")),2),NA())</f>
        <v>-0.18</v>
      </c>
      <c r="D21" s="174">
        <f>IF(ISNUMBER(VALUE(SUBSTITUTE(実質収支比率等に係る経年分析!H$49,"▲","-"))),ROUND(VALUE(SUBSTITUTE(実質収支比率等に係る経年分析!H$49,"▲","-")),2),NA())</f>
        <v>0.59</v>
      </c>
      <c r="E21" s="174">
        <f>IF(ISNUMBER(VALUE(SUBSTITUTE(実質収支比率等に係る経年分析!I$49,"▲","-"))),ROUND(VALUE(SUBSTITUTE(実質収支比率等に係る経年分析!I$49,"▲","-")),2),NA())</f>
        <v>1.7</v>
      </c>
      <c r="F21" s="174">
        <f>IF(ISNUMBER(VALUE(SUBSTITUTE(実質収支比率等に係る経年分析!J$49,"▲","-"))),ROUND(VALUE(SUBSTITUTE(実質収支比率等に係る経年分析!J$49,"▲","-")),2),NA())</f>
        <v>-2.3199999999999998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0.51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0.39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0.15</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0.19</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0.13</v>
      </c>
    </row>
    <row r="30" spans="1:11" x14ac:dyDescent="0.2">
      <c r="A30" s="175" t="str">
        <f>IF(連結実質赤字比率に係る赤字・黒字の構成分析!C$40="",NA(),連結実質赤字比率に係る赤字・黒字の構成分析!C$40)</f>
        <v>自動車運送事業会計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0.86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0.56999999999999995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0.27</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0.13</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0.23</v>
      </c>
    </row>
    <row r="32" spans="1:11" x14ac:dyDescent="0.2">
      <c r="A32" s="175" t="str">
        <f>IF(連結実質赤字比率に係る赤字・黒字の構成分析!C$38="",NA(),連結実質赤字比率に係る赤字・黒字の構成分析!C$38)</f>
        <v>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0.38</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1.1299999999999999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1.42</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5.37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4.55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3.36</v>
      </c>
    </row>
    <row r="36" spans="1:16" x14ac:dyDescent="0.2">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4.32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3.42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3.95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3.47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132657</v>
      </c>
      <c r="E42" s="176"/>
      <c r="F42" s="176"/>
      <c r="G42" s="176">
        <f>'実質公債費比率（分子）の構造'!L$52</f>
        <v>128276</v>
      </c>
      <c r="H42" s="176"/>
      <c r="I42" s="176"/>
      <c r="J42" s="176">
        <f>'実質公債費比率（分子）の構造'!M$52</f>
        <v>135776</v>
      </c>
      <c r="K42" s="176"/>
      <c r="L42" s="176"/>
      <c r="M42" s="176">
        <f>'実質公債費比率（分子）の構造'!N$52</f>
        <v>131265</v>
      </c>
      <c r="N42" s="176"/>
      <c r="O42" s="176"/>
      <c r="P42" s="176">
        <f>'実質公債費比率（分子）の構造'!O$52</f>
        <v>126316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1279</v>
      </c>
      <c r="C44" s="176"/>
      <c r="D44" s="176"/>
      <c r="E44" s="176">
        <f>'実質公債費比率（分子）の構造'!L$50</f>
        <v>4117</v>
      </c>
      <c r="F44" s="176"/>
      <c r="G44" s="176"/>
      <c r="H44" s="176">
        <f>'実質公債費比率（分子）の構造'!M$50</f>
        <v>8115</v>
      </c>
      <c r="I44" s="176"/>
      <c r="J44" s="176"/>
      <c r="K44" s="176">
        <f>'実質公債費比率（分子）の構造'!N$50</f>
        <v>9095</v>
      </c>
      <c r="L44" s="176"/>
      <c r="M44" s="176"/>
      <c r="N44" s="176">
        <f>'実質公債費比率（分子）の構造'!O$50</f>
        <v>6327</v>
      </c>
      <c r="O44" s="176"/>
      <c r="P44" s="176"/>
    </row>
    <row r="45" spans="1:16" x14ac:dyDescent="0.2">
      <c r="A45" s="176" t="s">
        <v>63</v>
      </c>
      <c r="B45" s="176">
        <f>'実質公債費比率（分子）の構造'!K$49</f>
        <v>3460</v>
      </c>
      <c r="C45" s="176"/>
      <c r="D45" s="176"/>
      <c r="E45" s="176">
        <f>'実質公債費比率（分子）の構造'!L$49</f>
        <v>3184</v>
      </c>
      <c r="F45" s="176"/>
      <c r="G45" s="176"/>
      <c r="H45" s="176">
        <f>'実質公債費比率（分子）の構造'!M$49</f>
        <v>2838</v>
      </c>
      <c r="I45" s="176"/>
      <c r="J45" s="176"/>
      <c r="K45" s="176">
        <f>'実質公債費比率（分子）の構造'!N$49</f>
        <v>2651</v>
      </c>
      <c r="L45" s="176"/>
      <c r="M45" s="176"/>
      <c r="N45" s="176">
        <f>'実質公債費比率（分子）の構造'!O$49</f>
        <v>2594</v>
      </c>
      <c r="O45" s="176"/>
      <c r="P45" s="176"/>
    </row>
    <row r="46" spans="1:16" x14ac:dyDescent="0.2">
      <c r="A46" s="176" t="s">
        <v>64</v>
      </c>
      <c r="B46" s="176">
        <f>'実質公債費比率（分子）の構造'!K$48</f>
        <v>38563</v>
      </c>
      <c r="C46" s="176"/>
      <c r="D46" s="176"/>
      <c r="E46" s="176">
        <f>'実質公債費比率（分子）の構造'!L$48</f>
        <v>36479</v>
      </c>
      <c r="F46" s="176"/>
      <c r="G46" s="176"/>
      <c r="H46" s="176">
        <f>'実質公債費比率（分子）の構造'!M$48</f>
        <v>33992</v>
      </c>
      <c r="I46" s="176"/>
      <c r="J46" s="176"/>
      <c r="K46" s="176">
        <f>'実質公債費比率（分子）の構造'!N$48</f>
        <v>32769</v>
      </c>
      <c r="L46" s="176"/>
      <c r="M46" s="176"/>
      <c r="N46" s="176">
        <f>'実質公債費比率（分子）の構造'!O$48</f>
        <v>34396</v>
      </c>
      <c r="O46" s="176"/>
      <c r="P46" s="176"/>
    </row>
    <row r="47" spans="1:16" x14ac:dyDescent="0.2">
      <c r="A47" s="176" t="s">
        <v>12</v>
      </c>
      <c r="B47" s="176">
        <f>'実質公債費比率（分子）の構造'!K$47</f>
        <v>52421</v>
      </c>
      <c r="C47" s="176"/>
      <c r="D47" s="176"/>
      <c r="E47" s="176">
        <f>'実質公債費比率（分子）の構造'!L$47</f>
        <v>50858</v>
      </c>
      <c r="F47" s="176"/>
      <c r="G47" s="176"/>
      <c r="H47" s="176">
        <f>'実質公債費比率（分子）の構造'!M$47</f>
        <v>49255</v>
      </c>
      <c r="I47" s="176"/>
      <c r="J47" s="176"/>
      <c r="K47" s="176">
        <f>'実質公債費比率（分子）の構造'!N$47</f>
        <v>49280</v>
      </c>
      <c r="L47" s="176"/>
      <c r="M47" s="176"/>
      <c r="N47" s="176">
        <f>'実質公債費比率（分子）の構造'!O$47</f>
        <v>50117</v>
      </c>
      <c r="O47" s="176"/>
      <c r="P47" s="176"/>
    </row>
    <row r="48" spans="1:16" x14ac:dyDescent="0.2">
      <c r="A48" s="176" t="s">
        <v>65</v>
      </c>
      <c r="B48" s="176">
        <f>'実質公債費比率（分子）の構造'!K$46</f>
        <v>11294</v>
      </c>
      <c r="C48" s="176"/>
      <c r="D48" s="176"/>
      <c r="E48" s="176">
        <f>'実質公債費比率（分子）の構造'!L$46</f>
        <v>8936</v>
      </c>
      <c r="F48" s="176"/>
      <c r="G48" s="176"/>
      <c r="H48" s="176">
        <f>'実質公債費比率（分子）の構造'!M$46</f>
        <v>9059</v>
      </c>
      <c r="I48" s="176"/>
      <c r="J48" s="176"/>
      <c r="K48" s="176">
        <f>'実質公債費比率（分子）の構造'!N$46</f>
        <v>6401</v>
      </c>
      <c r="L48" s="176"/>
      <c r="M48" s="176"/>
      <c r="N48" s="176">
        <f>'実質公債費比率（分子）の構造'!O$46</f>
        <v>6436</v>
      </c>
      <c r="O48" s="176"/>
      <c r="P48" s="176"/>
    </row>
    <row r="49" spans="1:16" x14ac:dyDescent="0.2">
      <c r="A49" s="176" t="s">
        <v>66</v>
      </c>
      <c r="B49" s="176">
        <f>'実質公債費比率（分子）の構造'!K$45</f>
        <v>68896</v>
      </c>
      <c r="C49" s="176"/>
      <c r="D49" s="176"/>
      <c r="E49" s="176">
        <f>'実質公債費比率（分子）の構造'!L$45</f>
        <v>69100</v>
      </c>
      <c r="F49" s="176"/>
      <c r="G49" s="176"/>
      <c r="H49" s="176">
        <f>'実質公債費比率（分子）の構造'!M$45</f>
        <v>71895</v>
      </c>
      <c r="I49" s="176"/>
      <c r="J49" s="176"/>
      <c r="K49" s="176">
        <f>'実質公債費比率（分子）の構造'!N$45</f>
        <v>68944</v>
      </c>
      <c r="L49" s="176"/>
      <c r="M49" s="176"/>
      <c r="N49" s="176">
        <f>'実質公債費比率（分子）の構造'!O$45</f>
        <v>66793</v>
      </c>
      <c r="O49" s="176"/>
      <c r="P49" s="176"/>
    </row>
    <row r="50" spans="1:16" x14ac:dyDescent="0.2">
      <c r="A50" s="176" t="s">
        <v>67</v>
      </c>
      <c r="B50" s="176" t="e">
        <f>NA()</f>
        <v>#N/A</v>
      </c>
      <c r="C50" s="176">
        <f>IF(ISNUMBER('実質公債費比率（分子）の構造'!K$53),'実質公債費比率（分子）の構造'!K$53,NA())</f>
        <v>43256</v>
      </c>
      <c r="D50" s="176" t="e">
        <f>NA()</f>
        <v>#N/A</v>
      </c>
      <c r="E50" s="176" t="e">
        <f>NA()</f>
        <v>#N/A</v>
      </c>
      <c r="F50" s="176">
        <f>IF(ISNUMBER('実質公債費比率（分子）の構造'!L$53),'実質公債費比率（分子）の構造'!L$53,NA())</f>
        <v>44398</v>
      </c>
      <c r="G50" s="176" t="e">
        <f>NA()</f>
        <v>#N/A</v>
      </c>
      <c r="H50" s="176" t="e">
        <f>NA()</f>
        <v>#N/A</v>
      </c>
      <c r="I50" s="176">
        <f>IF(ISNUMBER('実質公債費比率（分子）の構造'!M$53),'実質公債費比率（分子）の構造'!M$53,NA())</f>
        <v>39378</v>
      </c>
      <c r="J50" s="176" t="e">
        <f>NA()</f>
        <v>#N/A</v>
      </c>
      <c r="K50" s="176" t="e">
        <f>NA()</f>
        <v>#N/A</v>
      </c>
      <c r="L50" s="176">
        <f>IF(ISNUMBER('実質公債費比率（分子）の構造'!N$53),'実質公債費比率（分子）の構造'!N$53,NA())</f>
        <v>37875</v>
      </c>
      <c r="M50" s="176" t="e">
        <f>NA()</f>
        <v>#N/A</v>
      </c>
      <c r="N50" s="176" t="e">
        <f>NA()</f>
        <v>#N/A</v>
      </c>
      <c r="O50" s="176">
        <f>IF(ISNUMBER('実質公債費比率（分子）の構造'!O$53),'実質公債費比率（分子）の構造'!O$53,NA())</f>
        <v>40347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882568</v>
      </c>
      <c r="E56" s="175"/>
      <c r="F56" s="175"/>
      <c r="G56" s="175">
        <f>'将来負担比率（分子）の構造'!J$52</f>
        <v>863489</v>
      </c>
      <c r="H56" s="175"/>
      <c r="I56" s="175"/>
      <c r="J56" s="175">
        <f>'将来負担比率（分子）の構造'!K$52</f>
        <v>859603</v>
      </c>
      <c r="K56" s="175"/>
      <c r="L56" s="175"/>
      <c r="M56" s="175">
        <f>'将来負担比率（分子）の構造'!L$52</f>
        <v>839519</v>
      </c>
      <c r="N56" s="175"/>
      <c r="O56" s="175"/>
      <c r="P56" s="175">
        <f>'将来負担比率（分子）の構造'!M$52</f>
        <v>811152</v>
      </c>
    </row>
    <row r="57" spans="1:16" x14ac:dyDescent="0.2">
      <c r="A57" s="175" t="s">
        <v>42</v>
      </c>
      <c r="B57" s="175"/>
      <c r="C57" s="175"/>
      <c r="D57" s="175">
        <f>'将来負担比率（分子）の構造'!I$51</f>
        <v>591881</v>
      </c>
      <c r="E57" s="175"/>
      <c r="F57" s="175"/>
      <c r="G57" s="175">
        <f>'将来負担比率（分子）の構造'!J$51</f>
        <v>603656</v>
      </c>
      <c r="H57" s="175"/>
      <c r="I57" s="175"/>
      <c r="J57" s="175">
        <f>'将来負担比率（分子）の構造'!K$51</f>
        <v>605086</v>
      </c>
      <c r="K57" s="175"/>
      <c r="L57" s="175"/>
      <c r="M57" s="175">
        <f>'将来負担比率（分子）の構造'!L$51</f>
        <v>606604</v>
      </c>
      <c r="N57" s="175"/>
      <c r="O57" s="175"/>
      <c r="P57" s="175">
        <f>'将来負担比率（分子）の構造'!M$51</f>
        <v>653490</v>
      </c>
    </row>
    <row r="58" spans="1:16" x14ac:dyDescent="0.2">
      <c r="A58" s="175" t="s">
        <v>41</v>
      </c>
      <c r="B58" s="175"/>
      <c r="C58" s="175"/>
      <c r="D58" s="175">
        <f>'将来負担比率（分子）の構造'!I$50</f>
        <v>273878</v>
      </c>
      <c r="E58" s="175"/>
      <c r="F58" s="175"/>
      <c r="G58" s="175">
        <f>'将来負担比率（分子）の構造'!J$50</f>
        <v>284698</v>
      </c>
      <c r="H58" s="175"/>
      <c r="I58" s="175"/>
      <c r="J58" s="175">
        <f>'将来負担比率（分子）の構造'!K$50</f>
        <v>316208</v>
      </c>
      <c r="K58" s="175"/>
      <c r="L58" s="175"/>
      <c r="M58" s="175">
        <f>'将来負担比率（分子）の構造'!L$50</f>
        <v>372109</v>
      </c>
      <c r="N58" s="175"/>
      <c r="O58" s="175"/>
      <c r="P58" s="175">
        <f>'将来負担比率（分子）の構造'!M$50</f>
        <v>386417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5255</v>
      </c>
      <c r="C61" s="175"/>
      <c r="D61" s="175"/>
      <c r="E61" s="175">
        <f>'将来負担比率（分子）の構造'!J$46</f>
        <v>3158</v>
      </c>
      <c r="F61" s="175"/>
      <c r="G61" s="175"/>
      <c r="H61" s="175">
        <f>'将来負担比率（分子）の構造'!K$46</f>
        <v>783</v>
      </c>
      <c r="I61" s="175"/>
      <c r="J61" s="175"/>
      <c r="K61" s="175">
        <f>'将来負担比率（分子）の構造'!L$46</f>
        <v>9</v>
      </c>
      <c r="L61" s="175"/>
      <c r="M61" s="175"/>
      <c r="N61" s="175" t="str">
        <f>'将来負担比率（分子）の構造'!M$46</f>
        <v>-</v>
      </c>
      <c r="O61" s="175"/>
      <c r="P61" s="175"/>
    </row>
    <row r="62" spans="1:16" x14ac:dyDescent="0.2">
      <c r="A62" s="175" t="s">
        <v>35</v>
      </c>
      <c r="B62" s="175">
        <f>'将来負担比率（分子）の構造'!I$45</f>
        <v>183847</v>
      </c>
      <c r="C62" s="175"/>
      <c r="D62" s="175"/>
      <c r="E62" s="175">
        <f>'将来負担比率（分子）の構造'!J$45</f>
        <v>180361</v>
      </c>
      <c r="F62" s="175"/>
      <c r="G62" s="175"/>
      <c r="H62" s="175">
        <f>'将来負担比率（分子）の構造'!K$45</f>
        <v>182206</v>
      </c>
      <c r="I62" s="175"/>
      <c r="J62" s="175"/>
      <c r="K62" s="175">
        <f>'将来負担比率（分子）の構造'!L$45</f>
        <v>179150</v>
      </c>
      <c r="L62" s="175"/>
      <c r="M62" s="175"/>
      <c r="N62" s="175">
        <f>'将来負担比率（分子）の構造'!M$45</f>
        <v>185680</v>
      </c>
      <c r="O62" s="175"/>
      <c r="P62" s="175"/>
    </row>
    <row r="63" spans="1:16" x14ac:dyDescent="0.2">
      <c r="A63" s="175" t="s">
        <v>34</v>
      </c>
      <c r="B63" s="175">
        <f>'将来負担比率（分子）の構造'!I$44</f>
        <v>26920</v>
      </c>
      <c r="C63" s="175"/>
      <c r="D63" s="175"/>
      <c r="E63" s="175">
        <f>'将来負担比率（分子）の構造'!J$44</f>
        <v>32000</v>
      </c>
      <c r="F63" s="175"/>
      <c r="G63" s="175"/>
      <c r="H63" s="175">
        <f>'将来負担比率（分子）の構造'!K$44</f>
        <v>33212</v>
      </c>
      <c r="I63" s="175"/>
      <c r="J63" s="175"/>
      <c r="K63" s="175">
        <f>'将来負担比率（分子）の構造'!L$44</f>
        <v>35127</v>
      </c>
      <c r="L63" s="175"/>
      <c r="M63" s="175"/>
      <c r="N63" s="175">
        <f>'将来負担比率（分子）の構造'!M$44</f>
        <v>37329</v>
      </c>
      <c r="O63" s="175"/>
      <c r="P63" s="175"/>
    </row>
    <row r="64" spans="1:16" x14ac:dyDescent="0.2">
      <c r="A64" s="175" t="s">
        <v>33</v>
      </c>
      <c r="B64" s="175">
        <f>'将来負担比率（分子）の構造'!I$43</f>
        <v>478036</v>
      </c>
      <c r="C64" s="175"/>
      <c r="D64" s="175"/>
      <c r="E64" s="175">
        <f>'将来負担比率（分子）の構造'!J$43</f>
        <v>464249</v>
      </c>
      <c r="F64" s="175"/>
      <c r="G64" s="175"/>
      <c r="H64" s="175">
        <f>'将来負担比率（分子）の構造'!K$43</f>
        <v>420988</v>
      </c>
      <c r="I64" s="175"/>
      <c r="J64" s="175"/>
      <c r="K64" s="175">
        <f>'将来負担比率（分子）の構造'!L$43</f>
        <v>412069</v>
      </c>
      <c r="L64" s="175"/>
      <c r="M64" s="175"/>
      <c r="N64" s="175">
        <f>'将来負担比率（分子）の構造'!M$43</f>
        <v>405171</v>
      </c>
      <c r="O64" s="175"/>
      <c r="P64" s="175"/>
    </row>
    <row r="65" spans="1:16" x14ac:dyDescent="0.2">
      <c r="A65" s="175" t="s">
        <v>32</v>
      </c>
      <c r="B65" s="175">
        <f>'将来負担比率（分子）の構造'!I$42</f>
        <v>57000</v>
      </c>
      <c r="C65" s="175"/>
      <c r="D65" s="175"/>
      <c r="E65" s="175">
        <f>'将来負担比率（分子）の構造'!J$42</f>
        <v>86715</v>
      </c>
      <c r="F65" s="175"/>
      <c r="G65" s="175"/>
      <c r="H65" s="175">
        <f>'将来負担比率（分子）の構造'!K$42</f>
        <v>77304</v>
      </c>
      <c r="I65" s="175"/>
      <c r="J65" s="175"/>
      <c r="K65" s="175">
        <f>'将来負担比率（分子）の構造'!L$42</f>
        <v>67537</v>
      </c>
      <c r="L65" s="175"/>
      <c r="M65" s="175"/>
      <c r="N65" s="175">
        <f>'将来負担比率（分子）の構造'!M$42</f>
        <v>63368</v>
      </c>
      <c r="O65" s="175"/>
      <c r="P65" s="175"/>
    </row>
    <row r="66" spans="1:16" x14ac:dyDescent="0.2">
      <c r="A66" s="175" t="s">
        <v>31</v>
      </c>
      <c r="B66" s="175">
        <f>'将来負担比率（分子）の構造'!I$41</f>
        <v>1598225</v>
      </c>
      <c r="C66" s="175"/>
      <c r="D66" s="175"/>
      <c r="E66" s="175">
        <f>'将来負担比率（分子）の構造'!J$41</f>
        <v>1595842</v>
      </c>
      <c r="F66" s="175"/>
      <c r="G66" s="175"/>
      <c r="H66" s="175">
        <f>'将来負担比率（分子）の構造'!K$41</f>
        <v>1634674</v>
      </c>
      <c r="I66" s="175"/>
      <c r="J66" s="175"/>
      <c r="K66" s="175">
        <f>'将来負担比率（分子）の構造'!L$41</f>
        <v>1651985</v>
      </c>
      <c r="L66" s="175"/>
      <c r="M66" s="175"/>
      <c r="N66" s="175">
        <f>'将来負担比率（分子）の構造'!M$41</f>
        <v>1667606</v>
      </c>
      <c r="O66" s="175"/>
      <c r="P66" s="175"/>
    </row>
    <row r="67" spans="1:16" x14ac:dyDescent="0.2">
      <c r="A67" s="175" t="s">
        <v>71</v>
      </c>
      <c r="B67" s="175" t="e">
        <f>NA()</f>
        <v>#N/A</v>
      </c>
      <c r="C67" s="175">
        <f>IF(ISNUMBER('将来負担比率（分子）の構造'!I$53), IF('将来負担比率（分子）の構造'!I$53 &lt; 0, 0, '将来負担比率（分子）の構造'!I$53), NA())</f>
        <v>600956</v>
      </c>
      <c r="D67" s="175" t="e">
        <f>NA()</f>
        <v>#N/A</v>
      </c>
      <c r="E67" s="175" t="e">
        <f>NA()</f>
        <v>#N/A</v>
      </c>
      <c r="F67" s="175">
        <f>IF(ISNUMBER('将来負担比率（分子）の構造'!J$53), IF('将来負担比率（分子）の構造'!J$53 &lt; 0, 0, '将来負担比率（分子）の構造'!J$53), NA())</f>
        <v>610481</v>
      </c>
      <c r="G67" s="175" t="e">
        <f>NA()</f>
        <v>#N/A</v>
      </c>
      <c r="H67" s="175" t="e">
        <f>NA()</f>
        <v>#N/A</v>
      </c>
      <c r="I67" s="175">
        <f>IF(ISNUMBER('将来負担比率（分子）の構造'!K$53), IF('将来負担比率（分子）の構造'!K$53 &lt; 0, 0, '将来負担比率（分子）の構造'!K$53), NA())</f>
        <v>568271</v>
      </c>
      <c r="J67" s="175" t="e">
        <f>NA()</f>
        <v>#N/A</v>
      </c>
      <c r="K67" s="175" t="e">
        <f>NA()</f>
        <v>#N/A</v>
      </c>
      <c r="L67" s="175">
        <f>IF(ISNUMBER('将来負担比率（分子）の構造'!L$53), IF('将来負担比率（分子）の構造'!L$53 &lt; 0, 0, '将来負担比率（分子）の構造'!L$53), NA())</f>
        <v>527646</v>
      </c>
      <c r="M67" s="175" t="e">
        <f>NA()</f>
        <v>#N/A</v>
      </c>
      <c r="N67" s="175" t="e">
        <f>NA()</f>
        <v>#N/A</v>
      </c>
      <c r="O67" s="175">
        <f>IF(ISNUMBER('将来負担比率（分子）の構造'!M$53), IF('将来負担比率（分子）の構造'!M$53 &lt; 0, 0, '将来負担比率（分子）の構造'!M$53), NA())</f>
        <v>508094</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20268</v>
      </c>
      <c r="C72" s="179">
        <f>基金残高に係る経年分析!G55</f>
        <v>37717</v>
      </c>
      <c r="D72" s="179">
        <f>基金残高に係る経年分析!H55</f>
        <v>24079</v>
      </c>
    </row>
    <row r="73" spans="1:16" x14ac:dyDescent="0.2">
      <c r="A73" s="178" t="s">
        <v>74</v>
      </c>
      <c r="B73" s="179">
        <f>基金残高に係る経年分析!F56</f>
        <v>5540</v>
      </c>
      <c r="C73" s="179">
        <f>基金残高に係る経年分析!G56</f>
        <v>5989</v>
      </c>
      <c r="D73" s="179">
        <f>基金残高に係る経年分析!H56</f>
        <v>8194</v>
      </c>
    </row>
    <row r="74" spans="1:16" x14ac:dyDescent="0.2">
      <c r="A74" s="178" t="s">
        <v>75</v>
      </c>
      <c r="B74" s="179">
        <f>基金残高に係る経年分析!F57</f>
        <v>42872</v>
      </c>
      <c r="C74" s="179">
        <f>基金残高に係る経年分析!G57</f>
        <v>57373</v>
      </c>
      <c r="D74" s="179">
        <f>基金残高に係る経年分析!H57</f>
        <v>65500</v>
      </c>
    </row>
  </sheetData>
  <sheetProtection algorithmName="SHA-512" hashValue="Opxwgn/6S5TgnRqbOu/xHzJLmP1djErrUHmF+EvnD5RShZsf0cZWjVJCMqctsHaEQXhlKldvvwB6OITBU3r0Ng==" saltValue="KNvTjHs7LWw7v5jWQfmz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617466086</v>
      </c>
      <c r="S5" s="613"/>
      <c r="T5" s="613"/>
      <c r="U5" s="613"/>
      <c r="V5" s="613"/>
      <c r="W5" s="613"/>
      <c r="X5" s="613"/>
      <c r="Y5" s="614"/>
      <c r="Z5" s="615">
        <v>43.7</v>
      </c>
      <c r="AA5" s="615"/>
      <c r="AB5" s="615"/>
      <c r="AC5" s="615"/>
      <c r="AD5" s="616">
        <v>566228132</v>
      </c>
      <c r="AE5" s="616"/>
      <c r="AF5" s="616"/>
      <c r="AG5" s="616"/>
      <c r="AH5" s="616"/>
      <c r="AI5" s="616"/>
      <c r="AJ5" s="616"/>
      <c r="AK5" s="616"/>
      <c r="AL5" s="617">
        <v>82.1</v>
      </c>
      <c r="AM5" s="618"/>
      <c r="AN5" s="618"/>
      <c r="AO5" s="619"/>
      <c r="AP5" s="609" t="s">
        <v>216</v>
      </c>
      <c r="AQ5" s="610"/>
      <c r="AR5" s="610"/>
      <c r="AS5" s="610"/>
      <c r="AT5" s="610"/>
      <c r="AU5" s="610"/>
      <c r="AV5" s="610"/>
      <c r="AW5" s="610"/>
      <c r="AX5" s="610"/>
      <c r="AY5" s="610"/>
      <c r="AZ5" s="610"/>
      <c r="BA5" s="610"/>
      <c r="BB5" s="610"/>
      <c r="BC5" s="610"/>
      <c r="BD5" s="610"/>
      <c r="BE5" s="610"/>
      <c r="BF5" s="611"/>
      <c r="BG5" s="623">
        <v>549439897</v>
      </c>
      <c r="BH5" s="624"/>
      <c r="BI5" s="624"/>
      <c r="BJ5" s="624"/>
      <c r="BK5" s="624"/>
      <c r="BL5" s="624"/>
      <c r="BM5" s="624"/>
      <c r="BN5" s="625"/>
      <c r="BO5" s="626">
        <v>89</v>
      </c>
      <c r="BP5" s="626"/>
      <c r="BQ5" s="626"/>
      <c r="BR5" s="626"/>
      <c r="BS5" s="627">
        <v>11657072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6351594</v>
      </c>
      <c r="S6" s="624"/>
      <c r="T6" s="624"/>
      <c r="U6" s="624"/>
      <c r="V6" s="624"/>
      <c r="W6" s="624"/>
      <c r="X6" s="624"/>
      <c r="Y6" s="625"/>
      <c r="Z6" s="626">
        <v>0.4</v>
      </c>
      <c r="AA6" s="626"/>
      <c r="AB6" s="626"/>
      <c r="AC6" s="626"/>
      <c r="AD6" s="627">
        <v>6351594</v>
      </c>
      <c r="AE6" s="627"/>
      <c r="AF6" s="627"/>
      <c r="AG6" s="627"/>
      <c r="AH6" s="627"/>
      <c r="AI6" s="627"/>
      <c r="AJ6" s="627"/>
      <c r="AK6" s="627"/>
      <c r="AL6" s="628">
        <v>0.9</v>
      </c>
      <c r="AM6" s="629"/>
      <c r="AN6" s="629"/>
      <c r="AO6" s="630"/>
      <c r="AP6" s="620" t="s">
        <v>221</v>
      </c>
      <c r="AQ6" s="621"/>
      <c r="AR6" s="621"/>
      <c r="AS6" s="621"/>
      <c r="AT6" s="621"/>
      <c r="AU6" s="621"/>
      <c r="AV6" s="621"/>
      <c r="AW6" s="621"/>
      <c r="AX6" s="621"/>
      <c r="AY6" s="621"/>
      <c r="AZ6" s="621"/>
      <c r="BA6" s="621"/>
      <c r="BB6" s="621"/>
      <c r="BC6" s="621"/>
      <c r="BD6" s="621"/>
      <c r="BE6" s="621"/>
      <c r="BF6" s="622"/>
      <c r="BG6" s="623">
        <v>549439897</v>
      </c>
      <c r="BH6" s="624"/>
      <c r="BI6" s="624"/>
      <c r="BJ6" s="624"/>
      <c r="BK6" s="624"/>
      <c r="BL6" s="624"/>
      <c r="BM6" s="624"/>
      <c r="BN6" s="625"/>
      <c r="BO6" s="626">
        <v>89</v>
      </c>
      <c r="BP6" s="626"/>
      <c r="BQ6" s="626"/>
      <c r="BR6" s="626"/>
      <c r="BS6" s="627">
        <v>11657072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2098306</v>
      </c>
      <c r="CS6" s="624"/>
      <c r="CT6" s="624"/>
      <c r="CU6" s="624"/>
      <c r="CV6" s="624"/>
      <c r="CW6" s="624"/>
      <c r="CX6" s="624"/>
      <c r="CY6" s="625"/>
      <c r="CZ6" s="617">
        <v>0.2</v>
      </c>
      <c r="DA6" s="618"/>
      <c r="DB6" s="618"/>
      <c r="DC6" s="634"/>
      <c r="DD6" s="632" t="s">
        <v>122</v>
      </c>
      <c r="DE6" s="624"/>
      <c r="DF6" s="624"/>
      <c r="DG6" s="624"/>
      <c r="DH6" s="624"/>
      <c r="DI6" s="624"/>
      <c r="DJ6" s="624"/>
      <c r="DK6" s="624"/>
      <c r="DL6" s="624"/>
      <c r="DM6" s="624"/>
      <c r="DN6" s="624"/>
      <c r="DO6" s="624"/>
      <c r="DP6" s="625"/>
      <c r="DQ6" s="632">
        <v>2015708</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196547</v>
      </c>
      <c r="S7" s="624"/>
      <c r="T7" s="624"/>
      <c r="U7" s="624"/>
      <c r="V7" s="624"/>
      <c r="W7" s="624"/>
      <c r="X7" s="624"/>
      <c r="Y7" s="625"/>
      <c r="Z7" s="626">
        <v>0</v>
      </c>
      <c r="AA7" s="626"/>
      <c r="AB7" s="626"/>
      <c r="AC7" s="626"/>
      <c r="AD7" s="627">
        <v>196547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296022022</v>
      </c>
      <c r="BH7" s="624"/>
      <c r="BI7" s="624"/>
      <c r="BJ7" s="624"/>
      <c r="BK7" s="624"/>
      <c r="BL7" s="624"/>
      <c r="BM7" s="624"/>
      <c r="BN7" s="625"/>
      <c r="BO7" s="626">
        <v>47.9</v>
      </c>
      <c r="BP7" s="626"/>
      <c r="BQ7" s="626"/>
      <c r="BR7" s="626"/>
      <c r="BS7" s="627">
        <v>11657072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74288533</v>
      </c>
      <c r="CS7" s="624"/>
      <c r="CT7" s="624"/>
      <c r="CU7" s="624"/>
      <c r="CV7" s="624"/>
      <c r="CW7" s="624"/>
      <c r="CX7" s="624"/>
      <c r="CY7" s="625"/>
      <c r="CZ7" s="626">
        <v>5.3</v>
      </c>
      <c r="DA7" s="626"/>
      <c r="DB7" s="626"/>
      <c r="DC7" s="626"/>
      <c r="DD7" s="632">
        <v>5456540</v>
      </c>
      <c r="DE7" s="624"/>
      <c r="DF7" s="624"/>
      <c r="DG7" s="624"/>
      <c r="DH7" s="624"/>
      <c r="DI7" s="624"/>
      <c r="DJ7" s="624"/>
      <c r="DK7" s="624"/>
      <c r="DL7" s="624"/>
      <c r="DM7" s="624"/>
      <c r="DN7" s="624"/>
      <c r="DO7" s="624"/>
      <c r="DP7" s="625"/>
      <c r="DQ7" s="632">
        <v>60944566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4087451</v>
      </c>
      <c r="S8" s="624"/>
      <c r="T8" s="624"/>
      <c r="U8" s="624"/>
      <c r="V8" s="624"/>
      <c r="W8" s="624"/>
      <c r="X8" s="624"/>
      <c r="Y8" s="625"/>
      <c r="Z8" s="626">
        <v>0.3</v>
      </c>
      <c r="AA8" s="626"/>
      <c r="AB8" s="626"/>
      <c r="AC8" s="626"/>
      <c r="AD8" s="627">
        <v>4087451</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3966461</v>
      </c>
      <c r="BH8" s="624"/>
      <c r="BI8" s="624"/>
      <c r="BJ8" s="624"/>
      <c r="BK8" s="624"/>
      <c r="BL8" s="624"/>
      <c r="BM8" s="624"/>
      <c r="BN8" s="625"/>
      <c r="BO8" s="626">
        <v>0.6</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558794603</v>
      </c>
      <c r="CS8" s="624"/>
      <c r="CT8" s="624"/>
      <c r="CU8" s="624"/>
      <c r="CV8" s="624"/>
      <c r="CW8" s="624"/>
      <c r="CX8" s="624"/>
      <c r="CY8" s="625"/>
      <c r="CZ8" s="626">
        <v>40.1</v>
      </c>
      <c r="DA8" s="626"/>
      <c r="DB8" s="626"/>
      <c r="DC8" s="626"/>
      <c r="DD8" s="632">
        <v>4927701</v>
      </c>
      <c r="DE8" s="624"/>
      <c r="DF8" s="624"/>
      <c r="DG8" s="624"/>
      <c r="DH8" s="624"/>
      <c r="DI8" s="624"/>
      <c r="DJ8" s="624"/>
      <c r="DK8" s="624"/>
      <c r="DL8" s="624"/>
      <c r="DM8" s="624"/>
      <c r="DN8" s="624"/>
      <c r="DO8" s="624"/>
      <c r="DP8" s="625"/>
      <c r="DQ8" s="632">
        <v>287055647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4221601</v>
      </c>
      <c r="S9" s="624"/>
      <c r="T9" s="624"/>
      <c r="U9" s="624"/>
      <c r="V9" s="624"/>
      <c r="W9" s="624"/>
      <c r="X9" s="624"/>
      <c r="Y9" s="625"/>
      <c r="Z9" s="626">
        <v>0.3</v>
      </c>
      <c r="AA9" s="626"/>
      <c r="AB9" s="626"/>
      <c r="AC9" s="626"/>
      <c r="AD9" s="627">
        <v>4221601</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233425931</v>
      </c>
      <c r="BH9" s="624"/>
      <c r="BI9" s="624"/>
      <c r="BJ9" s="624"/>
      <c r="BK9" s="624"/>
      <c r="BL9" s="624"/>
      <c r="BM9" s="624"/>
      <c r="BN9" s="625"/>
      <c r="BO9" s="626">
        <v>37.799999999999997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104205871</v>
      </c>
      <c r="CS9" s="624"/>
      <c r="CT9" s="624"/>
      <c r="CU9" s="624"/>
      <c r="CV9" s="624"/>
      <c r="CW9" s="624"/>
      <c r="CX9" s="624"/>
      <c r="CY9" s="625"/>
      <c r="CZ9" s="626">
        <v>7.5</v>
      </c>
      <c r="DA9" s="626"/>
      <c r="DB9" s="626"/>
      <c r="DC9" s="626"/>
      <c r="DD9" s="632">
        <v>9435244</v>
      </c>
      <c r="DE9" s="624"/>
      <c r="DF9" s="624"/>
      <c r="DG9" s="624"/>
      <c r="DH9" s="624"/>
      <c r="DI9" s="624"/>
      <c r="DJ9" s="624"/>
      <c r="DK9" s="624"/>
      <c r="DL9" s="624"/>
      <c r="DM9" s="624"/>
      <c r="DN9" s="624"/>
      <c r="DO9" s="624"/>
      <c r="DP9" s="625"/>
      <c r="DQ9" s="632">
        <v>70896885</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v>663103</v>
      </c>
      <c r="S10" s="624"/>
      <c r="T10" s="624"/>
      <c r="U10" s="624"/>
      <c r="V10" s="624"/>
      <c r="W10" s="624"/>
      <c r="X10" s="624"/>
      <c r="Y10" s="625"/>
      <c r="Z10" s="626">
        <v>0</v>
      </c>
      <c r="AA10" s="626"/>
      <c r="AB10" s="626"/>
      <c r="AC10" s="626"/>
      <c r="AD10" s="627">
        <v>663103</v>
      </c>
      <c r="AE10" s="627"/>
      <c r="AF10" s="627"/>
      <c r="AG10" s="627"/>
      <c r="AH10" s="627"/>
      <c r="AI10" s="627"/>
      <c r="AJ10" s="627"/>
      <c r="AK10" s="627"/>
      <c r="AL10" s="628">
        <v>0.1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12619576</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290872</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260475</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62084970</v>
      </c>
      <c r="S11" s="624"/>
      <c r="T11" s="624"/>
      <c r="U11" s="624"/>
      <c r="V11" s="624"/>
      <c r="W11" s="624"/>
      <c r="X11" s="624"/>
      <c r="Y11" s="625"/>
      <c r="Z11" s="628">
        <v>4.4000000000000004</v>
      </c>
      <c r="AA11" s="629"/>
      <c r="AB11" s="629"/>
      <c r="AC11" s="635"/>
      <c r="AD11" s="632">
        <v>62084970</v>
      </c>
      <c r="AE11" s="624"/>
      <c r="AF11" s="624"/>
      <c r="AG11" s="624"/>
      <c r="AH11" s="624"/>
      <c r="AI11" s="624"/>
      <c r="AJ11" s="624"/>
      <c r="AK11" s="625"/>
      <c r="AL11" s="628">
        <v>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46010054</v>
      </c>
      <c r="BH11" s="624"/>
      <c r="BI11" s="624"/>
      <c r="BJ11" s="624"/>
      <c r="BK11" s="624"/>
      <c r="BL11" s="624"/>
      <c r="BM11" s="624"/>
      <c r="BN11" s="625"/>
      <c r="BO11" s="626">
        <v>7.5</v>
      </c>
      <c r="BP11" s="626"/>
      <c r="BQ11" s="626"/>
      <c r="BR11" s="626"/>
      <c r="BS11" s="627">
        <v>11657072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1729332</v>
      </c>
      <c r="CS11" s="624"/>
      <c r="CT11" s="624"/>
      <c r="CU11" s="624"/>
      <c r="CV11" s="624"/>
      <c r="CW11" s="624"/>
      <c r="CX11" s="624"/>
      <c r="CY11" s="625"/>
      <c r="CZ11" s="626">
        <v>0.1</v>
      </c>
      <c r="DA11" s="626"/>
      <c r="DB11" s="626"/>
      <c r="DC11" s="626"/>
      <c r="DD11" s="632">
        <v>656101</v>
      </c>
      <c r="DE11" s="624"/>
      <c r="DF11" s="624"/>
      <c r="DG11" s="624"/>
      <c r="DH11" s="624"/>
      <c r="DI11" s="624"/>
      <c r="DJ11" s="624"/>
      <c r="DK11" s="624"/>
      <c r="DL11" s="624"/>
      <c r="DM11" s="624"/>
      <c r="DN11" s="624"/>
      <c r="DO11" s="624"/>
      <c r="DP11" s="625"/>
      <c r="DQ11" s="632">
        <v>1232972</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83965</v>
      </c>
      <c r="S12" s="624"/>
      <c r="T12" s="624"/>
      <c r="U12" s="624"/>
      <c r="V12" s="624"/>
      <c r="W12" s="624"/>
      <c r="X12" s="624"/>
      <c r="Y12" s="625"/>
      <c r="Z12" s="626">
        <v>0</v>
      </c>
      <c r="AA12" s="626"/>
      <c r="AB12" s="626"/>
      <c r="AC12" s="626"/>
      <c r="AD12" s="627">
        <v>83965</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232972053</v>
      </c>
      <c r="BH12" s="624"/>
      <c r="BI12" s="624"/>
      <c r="BJ12" s="624"/>
      <c r="BK12" s="624"/>
      <c r="BL12" s="624"/>
      <c r="BM12" s="624"/>
      <c r="BN12" s="625"/>
      <c r="BO12" s="626">
        <v>37.700000000000003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88570295</v>
      </c>
      <c r="CS12" s="624"/>
      <c r="CT12" s="624"/>
      <c r="CU12" s="624"/>
      <c r="CV12" s="624"/>
      <c r="CW12" s="624"/>
      <c r="CX12" s="624"/>
      <c r="CY12" s="625"/>
      <c r="CZ12" s="626">
        <v>6.3</v>
      </c>
      <c r="DA12" s="626"/>
      <c r="DB12" s="626"/>
      <c r="DC12" s="626"/>
      <c r="DD12" s="632">
        <v>1029035</v>
      </c>
      <c r="DE12" s="624"/>
      <c r="DF12" s="624"/>
      <c r="DG12" s="624"/>
      <c r="DH12" s="624"/>
      <c r="DI12" s="624"/>
      <c r="DJ12" s="624"/>
      <c r="DK12" s="624"/>
      <c r="DL12" s="624"/>
      <c r="DM12" s="624"/>
      <c r="DN12" s="624"/>
      <c r="DO12" s="624"/>
      <c r="DP12" s="625"/>
      <c r="DQ12" s="632">
        <v>15971048</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231983110</v>
      </c>
      <c r="BH13" s="624"/>
      <c r="BI13" s="624"/>
      <c r="BJ13" s="624"/>
      <c r="BK13" s="624"/>
      <c r="BL13" s="624"/>
      <c r="BM13" s="624"/>
      <c r="BN13" s="625"/>
      <c r="BO13" s="626">
        <v>37.6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145609078</v>
      </c>
      <c r="CS13" s="624"/>
      <c r="CT13" s="624"/>
      <c r="CU13" s="624"/>
      <c r="CV13" s="624"/>
      <c r="CW13" s="624"/>
      <c r="CX13" s="624"/>
      <c r="CY13" s="625"/>
      <c r="CZ13" s="626">
        <v>10.4</v>
      </c>
      <c r="DA13" s="626"/>
      <c r="DB13" s="626"/>
      <c r="DC13" s="626"/>
      <c r="DD13" s="632">
        <v>61303456</v>
      </c>
      <c r="DE13" s="624"/>
      <c r="DF13" s="624"/>
      <c r="DG13" s="624"/>
      <c r="DH13" s="624"/>
      <c r="DI13" s="624"/>
      <c r="DJ13" s="624"/>
      <c r="DK13" s="624"/>
      <c r="DL13" s="624"/>
      <c r="DM13" s="624"/>
      <c r="DN13" s="624"/>
      <c r="DO13" s="624"/>
      <c r="DP13" s="625"/>
      <c r="DQ13" s="632">
        <v>75897121</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12399</v>
      </c>
      <c r="S14" s="624"/>
      <c r="T14" s="624"/>
      <c r="U14" s="624"/>
      <c r="V14" s="624"/>
      <c r="W14" s="624"/>
      <c r="X14" s="624"/>
      <c r="Y14" s="625"/>
      <c r="Z14" s="626">
        <v>0</v>
      </c>
      <c r="AA14" s="626"/>
      <c r="AB14" s="626"/>
      <c r="AC14" s="626"/>
      <c r="AD14" s="627">
        <v>12399</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3140448</v>
      </c>
      <c r="BH14" s="624"/>
      <c r="BI14" s="624"/>
      <c r="BJ14" s="624"/>
      <c r="BK14" s="624"/>
      <c r="BL14" s="624"/>
      <c r="BM14" s="624"/>
      <c r="BN14" s="625"/>
      <c r="BO14" s="626">
        <v>0.5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33855231</v>
      </c>
      <c r="CS14" s="624"/>
      <c r="CT14" s="624"/>
      <c r="CU14" s="624"/>
      <c r="CV14" s="624"/>
      <c r="CW14" s="624"/>
      <c r="CX14" s="624"/>
      <c r="CY14" s="625"/>
      <c r="CZ14" s="626">
        <v>2.4</v>
      </c>
      <c r="DA14" s="626"/>
      <c r="DB14" s="626"/>
      <c r="DC14" s="626"/>
      <c r="DD14" s="632">
        <v>4561962</v>
      </c>
      <c r="DE14" s="624"/>
      <c r="DF14" s="624"/>
      <c r="DG14" s="624"/>
      <c r="DH14" s="624"/>
      <c r="DI14" s="624"/>
      <c r="DJ14" s="624"/>
      <c r="DK14" s="624"/>
      <c r="DL14" s="624"/>
      <c r="DM14" s="624"/>
      <c r="DN14" s="624"/>
      <c r="DO14" s="624"/>
      <c r="DP14" s="625"/>
      <c r="DQ14" s="632">
        <v>28500855</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13933106</v>
      </c>
      <c r="S15" s="624"/>
      <c r="T15" s="624"/>
      <c r="U15" s="624"/>
      <c r="V15" s="624"/>
      <c r="W15" s="624"/>
      <c r="X15" s="624"/>
      <c r="Y15" s="625"/>
      <c r="Z15" s="626">
        <v>1</v>
      </c>
      <c r="AA15" s="626"/>
      <c r="AB15" s="626"/>
      <c r="AC15" s="626"/>
      <c r="AD15" s="627">
        <v>13933106</v>
      </c>
      <c r="AE15" s="627"/>
      <c r="AF15" s="627"/>
      <c r="AG15" s="627"/>
      <c r="AH15" s="627"/>
      <c r="AI15" s="627"/>
      <c r="AJ15" s="627"/>
      <c r="AK15" s="627"/>
      <c r="AL15" s="628">
        <v>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17305374</v>
      </c>
      <c r="BH15" s="624"/>
      <c r="BI15" s="624"/>
      <c r="BJ15" s="624"/>
      <c r="BK15" s="624"/>
      <c r="BL15" s="624"/>
      <c r="BM15" s="624"/>
      <c r="BN15" s="625"/>
      <c r="BO15" s="626">
        <v>2.8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227015657</v>
      </c>
      <c r="CS15" s="624"/>
      <c r="CT15" s="624"/>
      <c r="CU15" s="624"/>
      <c r="CV15" s="624"/>
      <c r="CW15" s="624"/>
      <c r="CX15" s="624"/>
      <c r="CY15" s="625"/>
      <c r="CZ15" s="626">
        <v>16.3</v>
      </c>
      <c r="DA15" s="626"/>
      <c r="DB15" s="626"/>
      <c r="DC15" s="626"/>
      <c r="DD15" s="632">
        <v>32682738</v>
      </c>
      <c r="DE15" s="624"/>
      <c r="DF15" s="624"/>
      <c r="DG15" s="624"/>
      <c r="DH15" s="624"/>
      <c r="DI15" s="624"/>
      <c r="DJ15" s="624"/>
      <c r="DK15" s="624"/>
      <c r="DL15" s="624"/>
      <c r="DM15" s="624"/>
      <c r="DN15" s="624"/>
      <c r="DO15" s="624"/>
      <c r="DP15" s="625"/>
      <c r="DQ15" s="632">
        <v>161151817</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1900855</v>
      </c>
      <c r="S16" s="624"/>
      <c r="T16" s="624"/>
      <c r="U16" s="624"/>
      <c r="V16" s="624"/>
      <c r="W16" s="624"/>
      <c r="X16" s="624"/>
      <c r="Y16" s="625"/>
      <c r="Z16" s="626">
        <v>0.1</v>
      </c>
      <c r="AA16" s="626"/>
      <c r="AB16" s="626"/>
      <c r="AC16" s="626"/>
      <c r="AD16" s="627">
        <v>1900855</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10606140</v>
      </c>
      <c r="S17" s="624"/>
      <c r="T17" s="624"/>
      <c r="U17" s="624"/>
      <c r="V17" s="624"/>
      <c r="W17" s="624"/>
      <c r="X17" s="624"/>
      <c r="Y17" s="625"/>
      <c r="Z17" s="626">
        <v>0.8</v>
      </c>
      <c r="AA17" s="626"/>
      <c r="AB17" s="626"/>
      <c r="AC17" s="626"/>
      <c r="AD17" s="627">
        <v>10606140</v>
      </c>
      <c r="AE17" s="627"/>
      <c r="AF17" s="627"/>
      <c r="AG17" s="627"/>
      <c r="AH17" s="627"/>
      <c r="AI17" s="627"/>
      <c r="AJ17" s="627"/>
      <c r="AK17" s="627"/>
      <c r="AL17" s="628">
        <v>1.5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131146653</v>
      </c>
      <c r="CS17" s="624"/>
      <c r="CT17" s="624"/>
      <c r="CU17" s="624"/>
      <c r="CV17" s="624"/>
      <c r="CW17" s="624"/>
      <c r="CX17" s="624"/>
      <c r="CY17" s="625"/>
      <c r="CZ17" s="626">
        <v>9.4</v>
      </c>
      <c r="DA17" s="626"/>
      <c r="DB17" s="626"/>
      <c r="DC17" s="626"/>
      <c r="DD17" s="632" t="s">
        <v>122</v>
      </c>
      <c r="DE17" s="624"/>
      <c r="DF17" s="624"/>
      <c r="DG17" s="624"/>
      <c r="DH17" s="624"/>
      <c r="DI17" s="624"/>
      <c r="DJ17" s="624"/>
      <c r="DK17" s="624"/>
      <c r="DL17" s="624"/>
      <c r="DM17" s="624"/>
      <c r="DN17" s="624"/>
      <c r="DO17" s="624"/>
      <c r="DP17" s="625"/>
      <c r="DQ17" s="632">
        <v>118787882</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3197708</v>
      </c>
      <c r="S18" s="624"/>
      <c r="T18" s="624"/>
      <c r="U18" s="624"/>
      <c r="V18" s="624"/>
      <c r="W18" s="624"/>
      <c r="X18" s="624"/>
      <c r="Y18" s="625"/>
      <c r="Z18" s="626">
        <v>0.2</v>
      </c>
      <c r="AA18" s="626"/>
      <c r="AB18" s="626"/>
      <c r="AC18" s="626"/>
      <c r="AD18" s="627">
        <v>3197708</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27228088</v>
      </c>
      <c r="CS18" s="624"/>
      <c r="CT18" s="624"/>
      <c r="CU18" s="624"/>
      <c r="CV18" s="624"/>
      <c r="CW18" s="624"/>
      <c r="CX18" s="624"/>
      <c r="CY18" s="625"/>
      <c r="CZ18" s="626">
        <v>2</v>
      </c>
      <c r="DA18" s="626"/>
      <c r="DB18" s="626"/>
      <c r="DC18" s="626"/>
      <c r="DD18" s="632" t="s">
        <v>122</v>
      </c>
      <c r="DE18" s="624"/>
      <c r="DF18" s="624"/>
      <c r="DG18" s="624"/>
      <c r="DH18" s="624"/>
      <c r="DI18" s="624"/>
      <c r="DJ18" s="624"/>
      <c r="DK18" s="624"/>
      <c r="DL18" s="624"/>
      <c r="DM18" s="624"/>
      <c r="DN18" s="624"/>
      <c r="DO18" s="624"/>
      <c r="DP18" s="625"/>
      <c r="DQ18" s="632">
        <v>22555687</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3043947</v>
      </c>
      <c r="S19" s="624"/>
      <c r="T19" s="624"/>
      <c r="U19" s="624"/>
      <c r="V19" s="624"/>
      <c r="W19" s="624"/>
      <c r="X19" s="624"/>
      <c r="Y19" s="625"/>
      <c r="Z19" s="626">
        <v>0.2</v>
      </c>
      <c r="AA19" s="626"/>
      <c r="AB19" s="626"/>
      <c r="AC19" s="626"/>
      <c r="AD19" s="627">
        <v>3043947</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68026189</v>
      </c>
      <c r="BH19" s="624"/>
      <c r="BI19" s="624"/>
      <c r="BJ19" s="624"/>
      <c r="BK19" s="624"/>
      <c r="BL19" s="624"/>
      <c r="BM19" s="624"/>
      <c r="BN19" s="625"/>
      <c r="BO19" s="626">
        <v>11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153761</v>
      </c>
      <c r="S20" s="624"/>
      <c r="T20" s="624"/>
      <c r="U20" s="624"/>
      <c r="V20" s="624"/>
      <c r="W20" s="624"/>
      <c r="X20" s="624"/>
      <c r="Y20" s="625"/>
      <c r="Z20" s="626">
        <v>0</v>
      </c>
      <c r="AA20" s="626"/>
      <c r="AB20" s="626"/>
      <c r="AC20" s="626"/>
      <c r="AD20" s="627">
        <v>153761</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68026189</v>
      </c>
      <c r="BH20" s="624"/>
      <c r="BI20" s="624"/>
      <c r="BJ20" s="624"/>
      <c r="BK20" s="624"/>
      <c r="BL20" s="624"/>
      <c r="BM20" s="624"/>
      <c r="BN20" s="625"/>
      <c r="BO20" s="626">
        <v>11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1394832519</v>
      </c>
      <c r="CS20" s="624"/>
      <c r="CT20" s="624"/>
      <c r="CU20" s="624"/>
      <c r="CV20" s="624"/>
      <c r="CW20" s="624"/>
      <c r="CX20" s="624"/>
      <c r="CY20" s="625"/>
      <c r="CZ20" s="626">
        <v>100</v>
      </c>
      <c r="DA20" s="626"/>
      <c r="DB20" s="626"/>
      <c r="DC20" s="626"/>
      <c r="DD20" s="632">
        <v>120052777</v>
      </c>
      <c r="DE20" s="624"/>
      <c r="DF20" s="624"/>
      <c r="DG20" s="624"/>
      <c r="DH20" s="624"/>
      <c r="DI20" s="624"/>
      <c r="DJ20" s="624"/>
      <c r="DK20" s="624"/>
      <c r="DL20" s="624"/>
      <c r="DM20" s="624"/>
      <c r="DN20" s="624"/>
      <c r="DO20" s="624"/>
      <c r="DP20" s="625"/>
      <c r="DQ20" s="632">
        <v>845270663</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9268399</v>
      </c>
      <c r="S21" s="624"/>
      <c r="T21" s="624"/>
      <c r="U21" s="624"/>
      <c r="V21" s="624"/>
      <c r="W21" s="624"/>
      <c r="X21" s="624"/>
      <c r="Y21" s="625"/>
      <c r="Z21" s="626">
        <v>0.7</v>
      </c>
      <c r="AA21" s="626"/>
      <c r="AB21" s="626"/>
      <c r="AC21" s="626"/>
      <c r="AD21" s="627">
        <v>8086568</v>
      </c>
      <c r="AE21" s="627"/>
      <c r="AF21" s="627"/>
      <c r="AG21" s="627"/>
      <c r="AH21" s="627"/>
      <c r="AI21" s="627"/>
      <c r="AJ21" s="627"/>
      <c r="AK21" s="627"/>
      <c r="AL21" s="628">
        <v>1.2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8086568</v>
      </c>
      <c r="S22" s="624"/>
      <c r="T22" s="624"/>
      <c r="U22" s="624"/>
      <c r="V22" s="624"/>
      <c r="W22" s="624"/>
      <c r="X22" s="624"/>
      <c r="Y22" s="625"/>
      <c r="Z22" s="626">
        <v>0.6</v>
      </c>
      <c r="AA22" s="626"/>
      <c r="AB22" s="626"/>
      <c r="AC22" s="626"/>
      <c r="AD22" s="627">
        <v>8086568</v>
      </c>
      <c r="AE22" s="627"/>
      <c r="AF22" s="627"/>
      <c r="AG22" s="627"/>
      <c r="AH22" s="627"/>
      <c r="AI22" s="627"/>
      <c r="AJ22" s="627"/>
      <c r="AK22" s="627"/>
      <c r="AL22" s="628">
        <v>1.2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16788235</v>
      </c>
      <c r="BH22" s="624"/>
      <c r="BI22" s="624"/>
      <c r="BJ22" s="624"/>
      <c r="BK22" s="624"/>
      <c r="BL22" s="624"/>
      <c r="BM22" s="624"/>
      <c r="BN22" s="625"/>
      <c r="BO22" s="626">
        <v>2.7</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1181831</v>
      </c>
      <c r="S23" s="624"/>
      <c r="T23" s="624"/>
      <c r="U23" s="624"/>
      <c r="V23" s="624"/>
      <c r="W23" s="624"/>
      <c r="X23" s="624"/>
      <c r="Y23" s="625"/>
      <c r="Z23" s="626">
        <v>0.1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51237954</v>
      </c>
      <c r="BH23" s="624"/>
      <c r="BI23" s="624"/>
      <c r="BJ23" s="624"/>
      <c r="BK23" s="624"/>
      <c r="BL23" s="624"/>
      <c r="BM23" s="624"/>
      <c r="BN23" s="625"/>
      <c r="BO23" s="626">
        <v>8.3000000000000007</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808621541</v>
      </c>
      <c r="CS24" s="613"/>
      <c r="CT24" s="613"/>
      <c r="CU24" s="613"/>
      <c r="CV24" s="613"/>
      <c r="CW24" s="613"/>
      <c r="CX24" s="613"/>
      <c r="CY24" s="614"/>
      <c r="CZ24" s="617">
        <v>58</v>
      </c>
      <c r="DA24" s="618"/>
      <c r="DB24" s="618"/>
      <c r="DC24" s="634"/>
      <c r="DD24" s="658">
        <v>504572023</v>
      </c>
      <c r="DE24" s="613"/>
      <c r="DF24" s="613"/>
      <c r="DG24" s="613"/>
      <c r="DH24" s="613"/>
      <c r="DI24" s="613"/>
      <c r="DJ24" s="613"/>
      <c r="DK24" s="614"/>
      <c r="DL24" s="658">
        <v>468213143</v>
      </c>
      <c r="DM24" s="613"/>
      <c r="DN24" s="613"/>
      <c r="DO24" s="613"/>
      <c r="DP24" s="613"/>
      <c r="DQ24" s="613"/>
      <c r="DR24" s="613"/>
      <c r="DS24" s="613"/>
      <c r="DT24" s="613"/>
      <c r="DU24" s="613"/>
      <c r="DV24" s="614"/>
      <c r="DW24" s="617">
        <v>67.599999999999994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734073924</v>
      </c>
      <c r="S25" s="624"/>
      <c r="T25" s="624"/>
      <c r="U25" s="624"/>
      <c r="V25" s="624"/>
      <c r="W25" s="624"/>
      <c r="X25" s="624"/>
      <c r="Y25" s="625"/>
      <c r="Z25" s="626">
        <v>52</v>
      </c>
      <c r="AA25" s="626"/>
      <c r="AB25" s="626"/>
      <c r="AC25" s="626"/>
      <c r="AD25" s="627">
        <v>681654139</v>
      </c>
      <c r="AE25" s="627"/>
      <c r="AF25" s="627"/>
      <c r="AG25" s="627"/>
      <c r="AH25" s="627"/>
      <c r="AI25" s="627"/>
      <c r="AJ25" s="627"/>
      <c r="AK25" s="627"/>
      <c r="AL25" s="628">
        <v>98.8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262922953</v>
      </c>
      <c r="CS25" s="655"/>
      <c r="CT25" s="655"/>
      <c r="CU25" s="655"/>
      <c r="CV25" s="655"/>
      <c r="CW25" s="655"/>
      <c r="CX25" s="655"/>
      <c r="CY25" s="656"/>
      <c r="CZ25" s="628">
        <v>18.8</v>
      </c>
      <c r="DA25" s="653"/>
      <c r="DB25" s="653"/>
      <c r="DC25" s="657"/>
      <c r="DD25" s="632">
        <v>220666780</v>
      </c>
      <c r="DE25" s="655"/>
      <c r="DF25" s="655"/>
      <c r="DG25" s="655"/>
      <c r="DH25" s="655"/>
      <c r="DI25" s="655"/>
      <c r="DJ25" s="655"/>
      <c r="DK25" s="656"/>
      <c r="DL25" s="632">
        <v>215830084</v>
      </c>
      <c r="DM25" s="655"/>
      <c r="DN25" s="655"/>
      <c r="DO25" s="655"/>
      <c r="DP25" s="655"/>
      <c r="DQ25" s="655"/>
      <c r="DR25" s="655"/>
      <c r="DS25" s="655"/>
      <c r="DT25" s="655"/>
      <c r="DU25" s="655"/>
      <c r="DV25" s="656"/>
      <c r="DW25" s="628">
        <v>31.1</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639475</v>
      </c>
      <c r="S26" s="624"/>
      <c r="T26" s="624"/>
      <c r="U26" s="624"/>
      <c r="V26" s="624"/>
      <c r="W26" s="624"/>
      <c r="X26" s="624"/>
      <c r="Y26" s="625"/>
      <c r="Z26" s="626">
        <v>0</v>
      </c>
      <c r="AA26" s="626"/>
      <c r="AB26" s="626"/>
      <c r="AC26" s="626"/>
      <c r="AD26" s="627">
        <v>639475</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190873121</v>
      </c>
      <c r="CS26" s="624"/>
      <c r="CT26" s="624"/>
      <c r="CU26" s="624"/>
      <c r="CV26" s="624"/>
      <c r="CW26" s="624"/>
      <c r="CX26" s="624"/>
      <c r="CY26" s="625"/>
      <c r="CZ26" s="628">
        <v>13.7</v>
      </c>
      <c r="DA26" s="653"/>
      <c r="DB26" s="653"/>
      <c r="DC26" s="657"/>
      <c r="DD26" s="632">
        <v>157861093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6490539</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617466086</v>
      </c>
      <c r="BH27" s="624"/>
      <c r="BI27" s="624"/>
      <c r="BJ27" s="624"/>
      <c r="BK27" s="624"/>
      <c r="BL27" s="624"/>
      <c r="BM27" s="624"/>
      <c r="BN27" s="625"/>
      <c r="BO27" s="626">
        <v>100</v>
      </c>
      <c r="BP27" s="626"/>
      <c r="BQ27" s="626"/>
      <c r="BR27" s="626"/>
      <c r="BS27" s="627">
        <v>11657072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414930073</v>
      </c>
      <c r="CS27" s="655"/>
      <c r="CT27" s="655"/>
      <c r="CU27" s="655"/>
      <c r="CV27" s="655"/>
      <c r="CW27" s="655"/>
      <c r="CX27" s="655"/>
      <c r="CY27" s="656"/>
      <c r="CZ27" s="628">
        <v>29.7</v>
      </c>
      <c r="DA27" s="653"/>
      <c r="DB27" s="653"/>
      <c r="DC27" s="657"/>
      <c r="DD27" s="632">
        <v>165495499</v>
      </c>
      <c r="DE27" s="655"/>
      <c r="DF27" s="655"/>
      <c r="DG27" s="655"/>
      <c r="DH27" s="655"/>
      <c r="DI27" s="655"/>
      <c r="DJ27" s="655"/>
      <c r="DK27" s="656"/>
      <c r="DL27" s="632">
        <v>134828224</v>
      </c>
      <c r="DM27" s="655"/>
      <c r="DN27" s="655"/>
      <c r="DO27" s="655"/>
      <c r="DP27" s="655"/>
      <c r="DQ27" s="655"/>
      <c r="DR27" s="655"/>
      <c r="DS27" s="655"/>
      <c r="DT27" s="655"/>
      <c r="DU27" s="655"/>
      <c r="DV27" s="656"/>
      <c r="DW27" s="628">
        <v>19.5</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31651541</v>
      </c>
      <c r="S28" s="624"/>
      <c r="T28" s="624"/>
      <c r="U28" s="624"/>
      <c r="V28" s="624"/>
      <c r="W28" s="624"/>
      <c r="X28" s="624"/>
      <c r="Y28" s="625"/>
      <c r="Z28" s="626">
        <v>2.2000000000000002</v>
      </c>
      <c r="AA28" s="626"/>
      <c r="AB28" s="626"/>
      <c r="AC28" s="626"/>
      <c r="AD28" s="627">
        <v>5480416</v>
      </c>
      <c r="AE28" s="627"/>
      <c r="AF28" s="627"/>
      <c r="AG28" s="627"/>
      <c r="AH28" s="627"/>
      <c r="AI28" s="627"/>
      <c r="AJ28" s="627"/>
      <c r="AK28" s="627"/>
      <c r="AL28" s="628">
        <v>0.8</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130768515</v>
      </c>
      <c r="CS28" s="624"/>
      <c r="CT28" s="624"/>
      <c r="CU28" s="624"/>
      <c r="CV28" s="624"/>
      <c r="CW28" s="624"/>
      <c r="CX28" s="624"/>
      <c r="CY28" s="625"/>
      <c r="CZ28" s="628">
        <v>9.4</v>
      </c>
      <c r="DA28" s="653"/>
      <c r="DB28" s="653"/>
      <c r="DC28" s="657"/>
      <c r="DD28" s="632">
        <v>118409744</v>
      </c>
      <c r="DE28" s="624"/>
      <c r="DF28" s="624"/>
      <c r="DG28" s="624"/>
      <c r="DH28" s="624"/>
      <c r="DI28" s="624"/>
      <c r="DJ28" s="624"/>
      <c r="DK28" s="625"/>
      <c r="DL28" s="632">
        <v>117554835</v>
      </c>
      <c r="DM28" s="624"/>
      <c r="DN28" s="624"/>
      <c r="DO28" s="624"/>
      <c r="DP28" s="624"/>
      <c r="DQ28" s="624"/>
      <c r="DR28" s="624"/>
      <c r="DS28" s="624"/>
      <c r="DT28" s="624"/>
      <c r="DU28" s="624"/>
      <c r="DV28" s="625"/>
      <c r="DW28" s="628">
        <v>17</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5573677</v>
      </c>
      <c r="S29" s="624"/>
      <c r="T29" s="624"/>
      <c r="U29" s="624"/>
      <c r="V29" s="624"/>
      <c r="W29" s="624"/>
      <c r="X29" s="624"/>
      <c r="Y29" s="625"/>
      <c r="Z29" s="626">
        <v>0.4</v>
      </c>
      <c r="AA29" s="626"/>
      <c r="AB29" s="626"/>
      <c r="AC29" s="626"/>
      <c r="AD29" s="627">
        <v>2</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130766911</v>
      </c>
      <c r="CS29" s="655"/>
      <c r="CT29" s="655"/>
      <c r="CU29" s="655"/>
      <c r="CV29" s="655"/>
      <c r="CW29" s="655"/>
      <c r="CX29" s="655"/>
      <c r="CY29" s="656"/>
      <c r="CZ29" s="628">
        <v>9.4</v>
      </c>
      <c r="DA29" s="653"/>
      <c r="DB29" s="653"/>
      <c r="DC29" s="657"/>
      <c r="DD29" s="632">
        <v>118408140</v>
      </c>
      <c r="DE29" s="655"/>
      <c r="DF29" s="655"/>
      <c r="DG29" s="655"/>
      <c r="DH29" s="655"/>
      <c r="DI29" s="655"/>
      <c r="DJ29" s="655"/>
      <c r="DK29" s="656"/>
      <c r="DL29" s="632">
        <v>117553231</v>
      </c>
      <c r="DM29" s="655"/>
      <c r="DN29" s="655"/>
      <c r="DO29" s="655"/>
      <c r="DP29" s="655"/>
      <c r="DQ29" s="655"/>
      <c r="DR29" s="655"/>
      <c r="DS29" s="655"/>
      <c r="DT29" s="655"/>
      <c r="DU29" s="655"/>
      <c r="DV29" s="656"/>
      <c r="DW29" s="628">
        <v>17</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289151534</v>
      </c>
      <c r="S30" s="624"/>
      <c r="T30" s="624"/>
      <c r="U30" s="624"/>
      <c r="V30" s="624"/>
      <c r="W30" s="624"/>
      <c r="X30" s="624"/>
      <c r="Y30" s="625"/>
      <c r="Z30" s="626">
        <v>20.5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117141082</v>
      </c>
      <c r="CS30" s="624"/>
      <c r="CT30" s="624"/>
      <c r="CU30" s="624"/>
      <c r="CV30" s="624"/>
      <c r="CW30" s="624"/>
      <c r="CX30" s="624"/>
      <c r="CY30" s="625"/>
      <c r="CZ30" s="628">
        <v>8.4</v>
      </c>
      <c r="DA30" s="653"/>
      <c r="DB30" s="653"/>
      <c r="DC30" s="657"/>
      <c r="DD30" s="632">
        <v>105921531</v>
      </c>
      <c r="DE30" s="624"/>
      <c r="DF30" s="624"/>
      <c r="DG30" s="624"/>
      <c r="DH30" s="624"/>
      <c r="DI30" s="624"/>
      <c r="DJ30" s="624"/>
      <c r="DK30" s="625"/>
      <c r="DL30" s="632">
        <v>105066622</v>
      </c>
      <c r="DM30" s="624"/>
      <c r="DN30" s="624"/>
      <c r="DO30" s="624"/>
      <c r="DP30" s="624"/>
      <c r="DQ30" s="624"/>
      <c r="DR30" s="624"/>
      <c r="DS30" s="624"/>
      <c r="DT30" s="624"/>
      <c r="DU30" s="624"/>
      <c r="DV30" s="625"/>
      <c r="DW30" s="628">
        <v>15.2</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v>9102</v>
      </c>
      <c r="S31" s="624"/>
      <c r="T31" s="624"/>
      <c r="U31" s="624"/>
      <c r="V31" s="624"/>
      <c r="W31" s="624"/>
      <c r="X31" s="624"/>
      <c r="Y31" s="625"/>
      <c r="Z31" s="626">
        <v>0</v>
      </c>
      <c r="AA31" s="626"/>
      <c r="AB31" s="626"/>
      <c r="AC31" s="626"/>
      <c r="AD31" s="627">
        <v>9102</v>
      </c>
      <c r="AE31" s="627"/>
      <c r="AF31" s="627"/>
      <c r="AG31" s="627"/>
      <c r="AH31" s="627"/>
      <c r="AI31" s="627"/>
      <c r="AJ31" s="627"/>
      <c r="AK31" s="627"/>
      <c r="AL31" s="628">
        <v>0</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99.7</v>
      </c>
      <c r="BH31" s="667"/>
      <c r="BI31" s="667"/>
      <c r="BJ31" s="667"/>
      <c r="BK31" s="667"/>
      <c r="BL31" s="667"/>
      <c r="BM31" s="618">
        <v>99.4</v>
      </c>
      <c r="BN31" s="667"/>
      <c r="BO31" s="667"/>
      <c r="BP31" s="667"/>
      <c r="BQ31" s="668"/>
      <c r="BR31" s="679">
        <v>99.7</v>
      </c>
      <c r="BS31" s="667"/>
      <c r="BT31" s="667"/>
      <c r="BU31" s="667"/>
      <c r="BV31" s="667"/>
      <c r="BW31" s="667"/>
      <c r="BX31" s="618">
        <v>99.3</v>
      </c>
      <c r="BY31" s="667"/>
      <c r="BZ31" s="667"/>
      <c r="CA31" s="667"/>
      <c r="CB31" s="668"/>
      <c r="CD31" s="661"/>
      <c r="CE31" s="662"/>
      <c r="CF31" s="620" t="s">
        <v>300</v>
      </c>
      <c r="CG31" s="621"/>
      <c r="CH31" s="621"/>
      <c r="CI31" s="621"/>
      <c r="CJ31" s="621"/>
      <c r="CK31" s="621"/>
      <c r="CL31" s="621"/>
      <c r="CM31" s="621"/>
      <c r="CN31" s="621"/>
      <c r="CO31" s="621"/>
      <c r="CP31" s="621"/>
      <c r="CQ31" s="622"/>
      <c r="CR31" s="623">
        <v>13625829</v>
      </c>
      <c r="CS31" s="655"/>
      <c r="CT31" s="655"/>
      <c r="CU31" s="655"/>
      <c r="CV31" s="655"/>
      <c r="CW31" s="655"/>
      <c r="CX31" s="655"/>
      <c r="CY31" s="656"/>
      <c r="CZ31" s="628">
        <v>1</v>
      </c>
      <c r="DA31" s="653"/>
      <c r="DB31" s="653"/>
      <c r="DC31" s="657"/>
      <c r="DD31" s="632">
        <v>12486609</v>
      </c>
      <c r="DE31" s="655"/>
      <c r="DF31" s="655"/>
      <c r="DG31" s="655"/>
      <c r="DH31" s="655"/>
      <c r="DI31" s="655"/>
      <c r="DJ31" s="655"/>
      <c r="DK31" s="656"/>
      <c r="DL31" s="632">
        <v>12486609</v>
      </c>
      <c r="DM31" s="655"/>
      <c r="DN31" s="655"/>
      <c r="DO31" s="655"/>
      <c r="DP31" s="655"/>
      <c r="DQ31" s="655"/>
      <c r="DR31" s="655"/>
      <c r="DS31" s="655"/>
      <c r="DT31" s="655"/>
      <c r="DU31" s="655"/>
      <c r="DV31" s="656"/>
      <c r="DW31" s="628">
        <v>1.8</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75994789</v>
      </c>
      <c r="S32" s="624"/>
      <c r="T32" s="624"/>
      <c r="U32" s="624"/>
      <c r="V32" s="624"/>
      <c r="W32" s="624"/>
      <c r="X32" s="624"/>
      <c r="Y32" s="625"/>
      <c r="Z32" s="626">
        <v>5.4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99.5</v>
      </c>
      <c r="BH32" s="655"/>
      <c r="BI32" s="655"/>
      <c r="BJ32" s="655"/>
      <c r="BK32" s="655"/>
      <c r="BL32" s="655"/>
      <c r="BM32" s="629">
        <v>98.9</v>
      </c>
      <c r="BN32" s="655"/>
      <c r="BO32" s="655"/>
      <c r="BP32" s="655"/>
      <c r="BQ32" s="678"/>
      <c r="BR32" s="680">
        <v>99.4</v>
      </c>
      <c r="BS32" s="655"/>
      <c r="BT32" s="655"/>
      <c r="BU32" s="655"/>
      <c r="BV32" s="655"/>
      <c r="BW32" s="655"/>
      <c r="BX32" s="629">
        <v>98.8</v>
      </c>
      <c r="BY32" s="655"/>
      <c r="BZ32" s="655"/>
      <c r="CA32" s="655"/>
      <c r="CB32" s="678"/>
      <c r="CD32" s="663"/>
      <c r="CE32" s="664"/>
      <c r="CF32" s="620" t="s">
        <v>304</v>
      </c>
      <c r="CG32" s="621"/>
      <c r="CH32" s="621"/>
      <c r="CI32" s="621"/>
      <c r="CJ32" s="621"/>
      <c r="CK32" s="621"/>
      <c r="CL32" s="621"/>
      <c r="CM32" s="621"/>
      <c r="CN32" s="621"/>
      <c r="CO32" s="621"/>
      <c r="CP32" s="621"/>
      <c r="CQ32" s="622"/>
      <c r="CR32" s="623">
        <v>1604</v>
      </c>
      <c r="CS32" s="624"/>
      <c r="CT32" s="624"/>
      <c r="CU32" s="624"/>
      <c r="CV32" s="624"/>
      <c r="CW32" s="624"/>
      <c r="CX32" s="624"/>
      <c r="CY32" s="625"/>
      <c r="CZ32" s="628">
        <v>0</v>
      </c>
      <c r="DA32" s="653"/>
      <c r="DB32" s="653"/>
      <c r="DC32" s="657"/>
      <c r="DD32" s="632">
        <v>1604</v>
      </c>
      <c r="DE32" s="624"/>
      <c r="DF32" s="624"/>
      <c r="DG32" s="624"/>
      <c r="DH32" s="624"/>
      <c r="DI32" s="624"/>
      <c r="DJ32" s="624"/>
      <c r="DK32" s="625"/>
      <c r="DL32" s="632">
        <v>1604</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7336262</v>
      </c>
      <c r="S33" s="624"/>
      <c r="T33" s="624"/>
      <c r="U33" s="624"/>
      <c r="V33" s="624"/>
      <c r="W33" s="624"/>
      <c r="X33" s="624"/>
      <c r="Y33" s="625"/>
      <c r="Z33" s="626">
        <v>0.5</v>
      </c>
      <c r="AA33" s="626"/>
      <c r="AB33" s="626"/>
      <c r="AC33" s="626"/>
      <c r="AD33" s="627">
        <v>1655518</v>
      </c>
      <c r="AE33" s="627"/>
      <c r="AF33" s="627"/>
      <c r="AG33" s="627"/>
      <c r="AH33" s="627"/>
      <c r="AI33" s="627"/>
      <c r="AJ33" s="627"/>
      <c r="AK33" s="627"/>
      <c r="AL33" s="628">
        <v>0.2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99.9</v>
      </c>
      <c r="BH33" s="682"/>
      <c r="BI33" s="682"/>
      <c r="BJ33" s="682"/>
      <c r="BK33" s="682"/>
      <c r="BL33" s="682"/>
      <c r="BM33" s="683">
        <v>99.8</v>
      </c>
      <c r="BN33" s="682"/>
      <c r="BO33" s="682"/>
      <c r="BP33" s="682"/>
      <c r="BQ33" s="684"/>
      <c r="BR33" s="681">
        <v>99.8</v>
      </c>
      <c r="BS33" s="682"/>
      <c r="BT33" s="682"/>
      <c r="BU33" s="682"/>
      <c r="BV33" s="682"/>
      <c r="BW33" s="682"/>
      <c r="BX33" s="683">
        <v>99.8</v>
      </c>
      <c r="BY33" s="682"/>
      <c r="BZ33" s="682"/>
      <c r="CA33" s="682"/>
      <c r="CB33" s="684"/>
      <c r="CD33" s="620" t="s">
        <v>307</v>
      </c>
      <c r="CE33" s="621"/>
      <c r="CF33" s="621"/>
      <c r="CG33" s="621"/>
      <c r="CH33" s="621"/>
      <c r="CI33" s="621"/>
      <c r="CJ33" s="621"/>
      <c r="CK33" s="621"/>
      <c r="CL33" s="621"/>
      <c r="CM33" s="621"/>
      <c r="CN33" s="621"/>
      <c r="CO33" s="621"/>
      <c r="CP33" s="621"/>
      <c r="CQ33" s="622"/>
      <c r="CR33" s="623">
        <v>466158201</v>
      </c>
      <c r="CS33" s="655"/>
      <c r="CT33" s="655"/>
      <c r="CU33" s="655"/>
      <c r="CV33" s="655"/>
      <c r="CW33" s="655"/>
      <c r="CX33" s="655"/>
      <c r="CY33" s="656"/>
      <c r="CZ33" s="628">
        <v>33.4</v>
      </c>
      <c r="DA33" s="653"/>
      <c r="DB33" s="653"/>
      <c r="DC33" s="657"/>
      <c r="DD33" s="632">
        <v>320765216</v>
      </c>
      <c r="DE33" s="655"/>
      <c r="DF33" s="655"/>
      <c r="DG33" s="655"/>
      <c r="DH33" s="655"/>
      <c r="DI33" s="655"/>
      <c r="DJ33" s="655"/>
      <c r="DK33" s="656"/>
      <c r="DL33" s="632">
        <v>224447485</v>
      </c>
      <c r="DM33" s="655"/>
      <c r="DN33" s="655"/>
      <c r="DO33" s="655"/>
      <c r="DP33" s="655"/>
      <c r="DQ33" s="655"/>
      <c r="DR33" s="655"/>
      <c r="DS33" s="655"/>
      <c r="DT33" s="655"/>
      <c r="DU33" s="655"/>
      <c r="DV33" s="656"/>
      <c r="DW33" s="628">
        <v>32.4</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12044334</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134966927</v>
      </c>
      <c r="CS34" s="624"/>
      <c r="CT34" s="624"/>
      <c r="CU34" s="624"/>
      <c r="CV34" s="624"/>
      <c r="CW34" s="624"/>
      <c r="CX34" s="624"/>
      <c r="CY34" s="625"/>
      <c r="CZ34" s="628">
        <v>9.6999999999999993</v>
      </c>
      <c r="DA34" s="653"/>
      <c r="DB34" s="653"/>
      <c r="DC34" s="657"/>
      <c r="DD34" s="632">
        <v>107371506</v>
      </c>
      <c r="DE34" s="624"/>
      <c r="DF34" s="624"/>
      <c r="DG34" s="624"/>
      <c r="DH34" s="624"/>
      <c r="DI34" s="624"/>
      <c r="DJ34" s="624"/>
      <c r="DK34" s="625"/>
      <c r="DL34" s="632">
        <v>80428513</v>
      </c>
      <c r="DM34" s="624"/>
      <c r="DN34" s="624"/>
      <c r="DO34" s="624"/>
      <c r="DP34" s="624"/>
      <c r="DQ34" s="624"/>
      <c r="DR34" s="624"/>
      <c r="DS34" s="624"/>
      <c r="DT34" s="624"/>
      <c r="DU34" s="624"/>
      <c r="DV34" s="625"/>
      <c r="DW34" s="628">
        <v>11.6</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20919266</v>
      </c>
      <c r="S35" s="624"/>
      <c r="T35" s="624"/>
      <c r="U35" s="624"/>
      <c r="V35" s="624"/>
      <c r="W35" s="624"/>
      <c r="X35" s="624"/>
      <c r="Y35" s="625"/>
      <c r="Z35" s="626">
        <v>1.5</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28343450</v>
      </c>
      <c r="CS35" s="655"/>
      <c r="CT35" s="655"/>
      <c r="CU35" s="655"/>
      <c r="CV35" s="655"/>
      <c r="CW35" s="655"/>
      <c r="CX35" s="655"/>
      <c r="CY35" s="656"/>
      <c r="CZ35" s="628">
        <v>2</v>
      </c>
      <c r="DA35" s="653"/>
      <c r="DB35" s="653"/>
      <c r="DC35" s="657"/>
      <c r="DD35" s="632">
        <v>17294425</v>
      </c>
      <c r="DE35" s="655"/>
      <c r="DF35" s="655"/>
      <c r="DG35" s="655"/>
      <c r="DH35" s="655"/>
      <c r="DI35" s="655"/>
      <c r="DJ35" s="655"/>
      <c r="DK35" s="656"/>
      <c r="DL35" s="632">
        <v>16356196</v>
      </c>
      <c r="DM35" s="655"/>
      <c r="DN35" s="655"/>
      <c r="DO35" s="655"/>
      <c r="DP35" s="655"/>
      <c r="DQ35" s="655"/>
      <c r="DR35" s="655"/>
      <c r="DS35" s="655"/>
      <c r="DT35" s="655"/>
      <c r="DU35" s="655"/>
      <c r="DV35" s="656"/>
      <c r="DW35" s="628">
        <v>2.4</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11639610</v>
      </c>
      <c r="S36" s="624"/>
      <c r="T36" s="624"/>
      <c r="U36" s="624"/>
      <c r="V36" s="624"/>
      <c r="W36" s="624"/>
      <c r="X36" s="624"/>
      <c r="Y36" s="625"/>
      <c r="Z36" s="626">
        <v>0.8</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154290390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892114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126277915</v>
      </c>
      <c r="CS36" s="624"/>
      <c r="CT36" s="624"/>
      <c r="CU36" s="624"/>
      <c r="CV36" s="624"/>
      <c r="CW36" s="624"/>
      <c r="CX36" s="624"/>
      <c r="CY36" s="625"/>
      <c r="CZ36" s="628">
        <v>9.1</v>
      </c>
      <c r="DA36" s="653"/>
      <c r="DB36" s="653"/>
      <c r="DC36" s="657"/>
      <c r="DD36" s="632">
        <v>109965928</v>
      </c>
      <c r="DE36" s="624"/>
      <c r="DF36" s="624"/>
      <c r="DG36" s="624"/>
      <c r="DH36" s="624"/>
      <c r="DI36" s="624"/>
      <c r="DJ36" s="624"/>
      <c r="DK36" s="625"/>
      <c r="DL36" s="632">
        <v>62657349</v>
      </c>
      <c r="DM36" s="624"/>
      <c r="DN36" s="624"/>
      <c r="DO36" s="624"/>
      <c r="DP36" s="624"/>
      <c r="DQ36" s="624"/>
      <c r="DR36" s="624"/>
      <c r="DS36" s="624"/>
      <c r="DT36" s="624"/>
      <c r="DU36" s="624"/>
      <c r="DV36" s="625"/>
      <c r="DW36" s="628">
        <v>9</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104181966</v>
      </c>
      <c r="S37" s="624"/>
      <c r="T37" s="624"/>
      <c r="U37" s="624"/>
      <c r="V37" s="624"/>
      <c r="W37" s="624"/>
      <c r="X37" s="624"/>
      <c r="Y37" s="625"/>
      <c r="Z37" s="626">
        <v>7.4</v>
      </c>
      <c r="AA37" s="626"/>
      <c r="AB37" s="626"/>
      <c r="AC37" s="626"/>
      <c r="AD37" s="627">
        <v>603464</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35555727</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-5129016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3693404</v>
      </c>
      <c r="CS37" s="655"/>
      <c r="CT37" s="655"/>
      <c r="CU37" s="655"/>
      <c r="CV37" s="655"/>
      <c r="CW37" s="655"/>
      <c r="CX37" s="655"/>
      <c r="CY37" s="656"/>
      <c r="CZ37" s="628">
        <v>0.3</v>
      </c>
      <c r="DA37" s="653"/>
      <c r="DB37" s="653"/>
      <c r="DC37" s="657"/>
      <c r="DD37" s="632">
        <v>3693404</v>
      </c>
      <c r="DE37" s="655"/>
      <c r="DF37" s="655"/>
      <c r="DG37" s="655"/>
      <c r="DH37" s="655"/>
      <c r="DI37" s="655"/>
      <c r="DJ37" s="655"/>
      <c r="DK37" s="656"/>
      <c r="DL37" s="632">
        <v>2970895</v>
      </c>
      <c r="DM37" s="655"/>
      <c r="DN37" s="655"/>
      <c r="DO37" s="655"/>
      <c r="DP37" s="655"/>
      <c r="DQ37" s="655"/>
      <c r="DR37" s="655"/>
      <c r="DS37" s="655"/>
      <c r="DT37" s="655"/>
      <c r="DU37" s="655"/>
      <c r="DV37" s="656"/>
      <c r="DW37" s="628">
        <v>0.4</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112804000</v>
      </c>
      <c r="S38" s="624"/>
      <c r="T38" s="624"/>
      <c r="U38" s="624"/>
      <c r="V38" s="624"/>
      <c r="W38" s="624"/>
      <c r="X38" s="624"/>
      <c r="Y38" s="625"/>
      <c r="Z38" s="626">
        <v>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27228088</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281385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90743693</v>
      </c>
      <c r="CS38" s="624"/>
      <c r="CT38" s="624"/>
      <c r="CU38" s="624"/>
      <c r="CV38" s="624"/>
      <c r="CW38" s="624"/>
      <c r="CX38" s="624"/>
      <c r="CY38" s="625"/>
      <c r="CZ38" s="628">
        <v>6.5</v>
      </c>
      <c r="DA38" s="653"/>
      <c r="DB38" s="653"/>
      <c r="DC38" s="657"/>
      <c r="DD38" s="632">
        <v>74576095</v>
      </c>
      <c r="DE38" s="624"/>
      <c r="DF38" s="624"/>
      <c r="DG38" s="624"/>
      <c r="DH38" s="624"/>
      <c r="DI38" s="624"/>
      <c r="DJ38" s="624"/>
      <c r="DK38" s="625"/>
      <c r="DL38" s="632">
        <v>64982434</v>
      </c>
      <c r="DM38" s="624"/>
      <c r="DN38" s="624"/>
      <c r="DO38" s="624"/>
      <c r="DP38" s="624"/>
      <c r="DQ38" s="624"/>
      <c r="DR38" s="624"/>
      <c r="DS38" s="624"/>
      <c r="DT38" s="624"/>
      <c r="DU38" s="624"/>
      <c r="DV38" s="625"/>
      <c r="DW38" s="628">
        <v>9.4</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1782805</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393706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12507890</v>
      </c>
      <c r="CS39" s="655"/>
      <c r="CT39" s="655"/>
      <c r="CU39" s="655"/>
      <c r="CV39" s="655"/>
      <c r="CW39" s="655"/>
      <c r="CX39" s="655"/>
      <c r="CY39" s="656"/>
      <c r="CZ39" s="628">
        <v>0.9</v>
      </c>
      <c r="DA39" s="653"/>
      <c r="DB39" s="653"/>
      <c r="DC39" s="657"/>
      <c r="DD39" s="632">
        <v>10917099</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2982000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761479</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115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73318326</v>
      </c>
      <c r="CS40" s="624"/>
      <c r="CT40" s="624"/>
      <c r="CU40" s="624"/>
      <c r="CV40" s="624"/>
      <c r="CW40" s="624"/>
      <c r="CX40" s="624"/>
      <c r="CY40" s="625"/>
      <c r="CZ40" s="628">
        <v>5.3</v>
      </c>
      <c r="DA40" s="653"/>
      <c r="DB40" s="653"/>
      <c r="DC40" s="657"/>
      <c r="DD40" s="632">
        <v>640163</v>
      </c>
      <c r="DE40" s="624"/>
      <c r="DF40" s="624"/>
      <c r="DG40" s="624"/>
      <c r="DH40" s="624"/>
      <c r="DI40" s="624"/>
      <c r="DJ40" s="624"/>
      <c r="DK40" s="625"/>
      <c r="DL40" s="632">
        <v>22993</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1412510019</v>
      </c>
      <c r="S41" s="696"/>
      <c r="T41" s="696"/>
      <c r="U41" s="696"/>
      <c r="V41" s="696"/>
      <c r="W41" s="696"/>
      <c r="X41" s="696"/>
      <c r="Y41" s="700"/>
      <c r="Z41" s="701">
        <v>100</v>
      </c>
      <c r="AA41" s="701"/>
      <c r="AB41" s="701"/>
      <c r="AC41" s="701"/>
      <c r="AD41" s="702">
        <v>690042116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24000000</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64962291</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340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120052777</v>
      </c>
      <c r="CS42" s="655"/>
      <c r="CT42" s="655"/>
      <c r="CU42" s="655"/>
      <c r="CV42" s="655"/>
      <c r="CW42" s="655"/>
      <c r="CX42" s="655"/>
      <c r="CY42" s="656"/>
      <c r="CZ42" s="628">
        <v>8.6</v>
      </c>
      <c r="DA42" s="653"/>
      <c r="DB42" s="653"/>
      <c r="DC42" s="657"/>
      <c r="DD42" s="632">
        <v>19933424</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3138726</v>
      </c>
      <c r="CS43" s="655"/>
      <c r="CT43" s="655"/>
      <c r="CU43" s="655"/>
      <c r="CV43" s="655"/>
      <c r="CW43" s="655"/>
      <c r="CX43" s="655"/>
      <c r="CY43" s="656"/>
      <c r="CZ43" s="628">
        <v>0.2</v>
      </c>
      <c r="DA43" s="653"/>
      <c r="DB43" s="653"/>
      <c r="DC43" s="657"/>
      <c r="DD43" s="632">
        <v>2800307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120052777</v>
      </c>
      <c r="CS44" s="624"/>
      <c r="CT44" s="624"/>
      <c r="CU44" s="624"/>
      <c r="CV44" s="624"/>
      <c r="CW44" s="624"/>
      <c r="CX44" s="624"/>
      <c r="CY44" s="625"/>
      <c r="CZ44" s="628">
        <v>8.6</v>
      </c>
      <c r="DA44" s="629"/>
      <c r="DB44" s="629"/>
      <c r="DC44" s="635"/>
      <c r="DD44" s="632">
        <v>19933424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40932275</v>
      </c>
      <c r="CS45" s="655"/>
      <c r="CT45" s="655"/>
      <c r="CU45" s="655"/>
      <c r="CV45" s="655"/>
      <c r="CW45" s="655"/>
      <c r="CX45" s="655"/>
      <c r="CY45" s="656"/>
      <c r="CZ45" s="628">
        <v>2.9</v>
      </c>
      <c r="DA45" s="653"/>
      <c r="DB45" s="653"/>
      <c r="DC45" s="657"/>
      <c r="DD45" s="632">
        <v>1333267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77192836</v>
      </c>
      <c r="CS46" s="624"/>
      <c r="CT46" s="624"/>
      <c r="CU46" s="624"/>
      <c r="CV46" s="624"/>
      <c r="CW46" s="624"/>
      <c r="CX46" s="624"/>
      <c r="CY46" s="625"/>
      <c r="CZ46" s="628">
        <v>5.5</v>
      </c>
      <c r="DA46" s="629"/>
      <c r="DB46" s="629"/>
      <c r="DC46" s="635"/>
      <c r="DD46" s="632">
        <v>18419491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1394832519</v>
      </c>
      <c r="CS49" s="682"/>
      <c r="CT49" s="682"/>
      <c r="CU49" s="682"/>
      <c r="CV49" s="682"/>
      <c r="CW49" s="682"/>
      <c r="CX49" s="682"/>
      <c r="CY49" s="711"/>
      <c r="CZ49" s="703">
        <v>100</v>
      </c>
      <c r="DA49" s="712"/>
      <c r="DB49" s="712"/>
      <c r="DC49" s="713"/>
      <c r="DD49" s="714">
        <v>845270663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D0dU3RPb4S9ez3bju3J9NSlHg2nvsQGTEq2scyYAu/UNDwzwXcGK19BYkubJF+DhcjFSM3nRPqRBeCEJBEHCA==" saltValue="2kA/Nt0Qp9LzjKv48QRd7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1428243</v>
      </c>
      <c r="R7" s="753"/>
      <c r="S7" s="753"/>
      <c r="T7" s="753"/>
      <c r="U7" s="753"/>
      <c r="V7" s="753">
        <v>1411781</v>
      </c>
      <c r="W7" s="753"/>
      <c r="X7" s="753"/>
      <c r="Y7" s="753"/>
      <c r="Z7" s="753"/>
      <c r="AA7" s="753">
        <v>16462</v>
      </c>
      <c r="AB7" s="753"/>
      <c r="AC7" s="753"/>
      <c r="AD7" s="753"/>
      <c r="AE7" s="754"/>
      <c r="AF7" s="755">
        <v>9679</v>
      </c>
      <c r="AG7" s="756"/>
      <c r="AH7" s="756"/>
      <c r="AI7" s="756"/>
      <c r="AJ7" s="757"/>
      <c r="AK7" s="758">
        <v>18635</v>
      </c>
      <c r="AL7" s="759"/>
      <c r="AM7" s="759"/>
      <c r="AN7" s="759"/>
      <c r="AO7" s="759"/>
      <c r="AP7" s="759">
        <v>1650574</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575</v>
      </c>
      <c r="BT7" s="747"/>
      <c r="BU7" s="747"/>
      <c r="BV7" s="747"/>
      <c r="BW7" s="747"/>
      <c r="BX7" s="747"/>
      <c r="BY7" s="747"/>
      <c r="BZ7" s="747"/>
      <c r="CA7" s="747"/>
      <c r="CB7" s="747"/>
      <c r="CC7" s="747"/>
      <c r="CD7" s="747"/>
      <c r="CE7" s="747"/>
      <c r="CF7" s="747"/>
      <c r="CG7" s="762"/>
      <c r="CH7" s="743">
        <v>39</v>
      </c>
      <c r="CI7" s="744"/>
      <c r="CJ7" s="744"/>
      <c r="CK7" s="744"/>
      <c r="CL7" s="745"/>
      <c r="CM7" s="743">
        <v>1202</v>
      </c>
      <c r="CN7" s="744"/>
      <c r="CO7" s="744"/>
      <c r="CP7" s="744"/>
      <c r="CQ7" s="745"/>
      <c r="CR7" s="743">
        <v>321</v>
      </c>
      <c r="CS7" s="744"/>
      <c r="CT7" s="744"/>
      <c r="CU7" s="744"/>
      <c r="CV7" s="745"/>
      <c r="CW7" s="743">
        <v>44</v>
      </c>
      <c r="CX7" s="744"/>
      <c r="CY7" s="744"/>
      <c r="CZ7" s="744"/>
      <c r="DA7" s="745"/>
      <c r="DB7" s="743">
        <v>0</v>
      </c>
      <c r="DC7" s="744"/>
      <c r="DD7" s="744"/>
      <c r="DE7" s="744"/>
      <c r="DF7" s="745"/>
      <c r="DG7" s="743">
        <v>0</v>
      </c>
      <c r="DH7" s="744"/>
      <c r="DI7" s="744"/>
      <c r="DJ7" s="744"/>
      <c r="DK7" s="745"/>
      <c r="DL7" s="743">
        <v>0</v>
      </c>
      <c r="DM7" s="744"/>
      <c r="DN7" s="744"/>
      <c r="DO7" s="744"/>
      <c r="DP7" s="745"/>
      <c r="DQ7" s="743">
        <v>0</v>
      </c>
      <c r="DR7" s="744"/>
      <c r="DS7" s="744"/>
      <c r="DT7" s="744"/>
      <c r="DU7" s="745"/>
      <c r="DV7" s="746" t="s">
        <v>604</v>
      </c>
      <c r="DW7" s="747"/>
      <c r="DX7" s="747"/>
      <c r="DY7" s="747"/>
      <c r="DZ7" s="748"/>
      <c r="EA7" s="234"/>
    </row>
    <row r="8" spans="1:131" s="235" customFormat="1" ht="26.25" customHeight="1" x14ac:dyDescent="0.2">
      <c r="A8" s="238">
        <v>2</v>
      </c>
      <c r="B8" s="780" t="s">
        <v>375</v>
      </c>
      <c r="C8" s="781"/>
      <c r="D8" s="781"/>
      <c r="E8" s="781"/>
      <c r="F8" s="781"/>
      <c r="G8" s="781"/>
      <c r="H8" s="781"/>
      <c r="I8" s="781"/>
      <c r="J8" s="781"/>
      <c r="K8" s="781"/>
      <c r="L8" s="781"/>
      <c r="M8" s="781"/>
      <c r="N8" s="781"/>
      <c r="O8" s="781"/>
      <c r="P8" s="782"/>
      <c r="Q8" s="783">
        <v>1744</v>
      </c>
      <c r="R8" s="784"/>
      <c r="S8" s="784"/>
      <c r="T8" s="784"/>
      <c r="U8" s="784"/>
      <c r="V8" s="784">
        <v>604</v>
      </c>
      <c r="W8" s="784"/>
      <c r="X8" s="784"/>
      <c r="Y8" s="784"/>
      <c r="Z8" s="784"/>
      <c r="AA8" s="784">
        <v>1140</v>
      </c>
      <c r="AB8" s="784"/>
      <c r="AC8" s="784"/>
      <c r="AD8" s="784"/>
      <c r="AE8" s="785"/>
      <c r="AF8" s="786" t="s">
        <v>122</v>
      </c>
      <c r="AG8" s="787"/>
      <c r="AH8" s="787"/>
      <c r="AI8" s="787"/>
      <c r="AJ8" s="788"/>
      <c r="AK8" s="769">
        <v>0</v>
      </c>
      <c r="AL8" s="770"/>
      <c r="AM8" s="770"/>
      <c r="AN8" s="770"/>
      <c r="AO8" s="770"/>
      <c r="AP8" s="770">
        <v>6210</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576</v>
      </c>
      <c r="BT8" s="774"/>
      <c r="BU8" s="774"/>
      <c r="BV8" s="774"/>
      <c r="BW8" s="774"/>
      <c r="BX8" s="774"/>
      <c r="BY8" s="774"/>
      <c r="BZ8" s="774"/>
      <c r="CA8" s="774"/>
      <c r="CB8" s="774"/>
      <c r="CC8" s="774"/>
      <c r="CD8" s="774"/>
      <c r="CE8" s="774"/>
      <c r="CF8" s="774"/>
      <c r="CG8" s="775"/>
      <c r="CH8" s="776">
        <v>-45</v>
      </c>
      <c r="CI8" s="777"/>
      <c r="CJ8" s="777"/>
      <c r="CK8" s="777"/>
      <c r="CL8" s="778"/>
      <c r="CM8" s="776">
        <v>-29</v>
      </c>
      <c r="CN8" s="777"/>
      <c r="CO8" s="777"/>
      <c r="CP8" s="777"/>
      <c r="CQ8" s="778"/>
      <c r="CR8" s="776">
        <v>10</v>
      </c>
      <c r="CS8" s="777"/>
      <c r="CT8" s="777"/>
      <c r="CU8" s="777"/>
      <c r="CV8" s="778"/>
      <c r="CW8" s="776">
        <v>0</v>
      </c>
      <c r="CX8" s="777"/>
      <c r="CY8" s="777"/>
      <c r="CZ8" s="777"/>
      <c r="DA8" s="778"/>
      <c r="DB8" s="776">
        <v>0</v>
      </c>
      <c r="DC8" s="777"/>
      <c r="DD8" s="777"/>
      <c r="DE8" s="777"/>
      <c r="DF8" s="778"/>
      <c r="DG8" s="776">
        <v>0</v>
      </c>
      <c r="DH8" s="777"/>
      <c r="DI8" s="777"/>
      <c r="DJ8" s="777"/>
      <c r="DK8" s="778"/>
      <c r="DL8" s="776">
        <v>0</v>
      </c>
      <c r="DM8" s="777"/>
      <c r="DN8" s="777"/>
      <c r="DO8" s="777"/>
      <c r="DP8" s="778"/>
      <c r="DQ8" s="776">
        <v>0</v>
      </c>
      <c r="DR8" s="777"/>
      <c r="DS8" s="777"/>
      <c r="DT8" s="777"/>
      <c r="DU8" s="778"/>
      <c r="DV8" s="773" t="s">
        <v>605</v>
      </c>
      <c r="DW8" s="774"/>
      <c r="DX8" s="774"/>
      <c r="DY8" s="774"/>
      <c r="DZ8" s="779"/>
      <c r="EA8" s="234"/>
    </row>
    <row r="9" spans="1:131" s="235" customFormat="1" ht="26.25" customHeight="1" x14ac:dyDescent="0.2">
      <c r="A9" s="238">
        <v>3</v>
      </c>
      <c r="B9" s="780" t="s">
        <v>376</v>
      </c>
      <c r="C9" s="781"/>
      <c r="D9" s="781"/>
      <c r="E9" s="781"/>
      <c r="F9" s="781"/>
      <c r="G9" s="781"/>
      <c r="H9" s="781"/>
      <c r="I9" s="781"/>
      <c r="J9" s="781"/>
      <c r="K9" s="781"/>
      <c r="L9" s="781"/>
      <c r="M9" s="781"/>
      <c r="N9" s="781"/>
      <c r="O9" s="781"/>
      <c r="P9" s="782"/>
      <c r="Q9" s="783">
        <v>0</v>
      </c>
      <c r="R9" s="784"/>
      <c r="S9" s="784"/>
      <c r="T9" s="784"/>
      <c r="U9" s="784"/>
      <c r="V9" s="784">
        <v>0</v>
      </c>
      <c r="W9" s="784"/>
      <c r="X9" s="784"/>
      <c r="Y9" s="784"/>
      <c r="Z9" s="784"/>
      <c r="AA9" s="784">
        <v>0</v>
      </c>
      <c r="AB9" s="784"/>
      <c r="AC9" s="784"/>
      <c r="AD9" s="784"/>
      <c r="AE9" s="785"/>
      <c r="AF9" s="786" t="s">
        <v>122</v>
      </c>
      <c r="AG9" s="787"/>
      <c r="AH9" s="787"/>
      <c r="AI9" s="787"/>
      <c r="AJ9" s="788"/>
      <c r="AK9" s="769">
        <v>0</v>
      </c>
      <c r="AL9" s="770"/>
      <c r="AM9" s="770"/>
      <c r="AN9" s="770"/>
      <c r="AO9" s="770"/>
      <c r="AP9" s="770">
        <v>135</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577</v>
      </c>
      <c r="BT9" s="774"/>
      <c r="BU9" s="774"/>
      <c r="BV9" s="774"/>
      <c r="BW9" s="774"/>
      <c r="BX9" s="774"/>
      <c r="BY9" s="774"/>
      <c r="BZ9" s="774"/>
      <c r="CA9" s="774"/>
      <c r="CB9" s="774"/>
      <c r="CC9" s="774"/>
      <c r="CD9" s="774"/>
      <c r="CE9" s="774"/>
      <c r="CF9" s="774"/>
      <c r="CG9" s="775"/>
      <c r="CH9" s="776">
        <v>-82</v>
      </c>
      <c r="CI9" s="777"/>
      <c r="CJ9" s="777"/>
      <c r="CK9" s="777"/>
      <c r="CL9" s="778"/>
      <c r="CM9" s="776">
        <v>453</v>
      </c>
      <c r="CN9" s="777"/>
      <c r="CO9" s="777"/>
      <c r="CP9" s="777"/>
      <c r="CQ9" s="778"/>
      <c r="CR9" s="776">
        <v>10</v>
      </c>
      <c r="CS9" s="777"/>
      <c r="CT9" s="777"/>
      <c r="CU9" s="777"/>
      <c r="CV9" s="778"/>
      <c r="CW9" s="776">
        <v>271</v>
      </c>
      <c r="CX9" s="777"/>
      <c r="CY9" s="777"/>
      <c r="CZ9" s="777"/>
      <c r="DA9" s="778"/>
      <c r="DB9" s="776">
        <v>0</v>
      </c>
      <c r="DC9" s="777"/>
      <c r="DD9" s="777"/>
      <c r="DE9" s="777"/>
      <c r="DF9" s="778"/>
      <c r="DG9" s="776">
        <v>0</v>
      </c>
      <c r="DH9" s="777"/>
      <c r="DI9" s="777"/>
      <c r="DJ9" s="777"/>
      <c r="DK9" s="778"/>
      <c r="DL9" s="776">
        <v>0</v>
      </c>
      <c r="DM9" s="777"/>
      <c r="DN9" s="777"/>
      <c r="DO9" s="777"/>
      <c r="DP9" s="778"/>
      <c r="DQ9" s="776">
        <v>0</v>
      </c>
      <c r="DR9" s="777"/>
      <c r="DS9" s="777"/>
      <c r="DT9" s="777"/>
      <c r="DU9" s="778"/>
      <c r="DV9" s="773" t="s">
        <v>605</v>
      </c>
      <c r="DW9" s="774"/>
      <c r="DX9" s="774"/>
      <c r="DY9" s="774"/>
      <c r="DZ9" s="779"/>
      <c r="EA9" s="234"/>
    </row>
    <row r="10" spans="1:131" s="235" customFormat="1" ht="26.25" customHeight="1" x14ac:dyDescent="0.2">
      <c r="A10" s="238">
        <v>4</v>
      </c>
      <c r="B10" s="780" t="s">
        <v>377</v>
      </c>
      <c r="C10" s="781"/>
      <c r="D10" s="781"/>
      <c r="E10" s="781"/>
      <c r="F10" s="781"/>
      <c r="G10" s="781"/>
      <c r="H10" s="781"/>
      <c r="I10" s="781"/>
      <c r="J10" s="781"/>
      <c r="K10" s="781"/>
      <c r="L10" s="781"/>
      <c r="M10" s="781"/>
      <c r="N10" s="781"/>
      <c r="O10" s="781"/>
      <c r="P10" s="782"/>
      <c r="Q10" s="783">
        <v>1214</v>
      </c>
      <c r="R10" s="784"/>
      <c r="S10" s="784"/>
      <c r="T10" s="784"/>
      <c r="U10" s="784"/>
      <c r="V10" s="784">
        <v>1138</v>
      </c>
      <c r="W10" s="784"/>
      <c r="X10" s="784"/>
      <c r="Y10" s="784"/>
      <c r="Z10" s="784"/>
      <c r="AA10" s="784">
        <v>76</v>
      </c>
      <c r="AB10" s="784"/>
      <c r="AC10" s="784"/>
      <c r="AD10" s="784"/>
      <c r="AE10" s="785"/>
      <c r="AF10" s="786">
        <v>72</v>
      </c>
      <c r="AG10" s="787"/>
      <c r="AH10" s="787"/>
      <c r="AI10" s="787"/>
      <c r="AJ10" s="788"/>
      <c r="AK10" s="769">
        <v>370</v>
      </c>
      <c r="AL10" s="770"/>
      <c r="AM10" s="770"/>
      <c r="AN10" s="770"/>
      <c r="AO10" s="770"/>
      <c r="AP10" s="770">
        <v>4015</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578</v>
      </c>
      <c r="BT10" s="774"/>
      <c r="BU10" s="774"/>
      <c r="BV10" s="774"/>
      <c r="BW10" s="774"/>
      <c r="BX10" s="774"/>
      <c r="BY10" s="774"/>
      <c r="BZ10" s="774"/>
      <c r="CA10" s="774"/>
      <c r="CB10" s="774"/>
      <c r="CC10" s="774"/>
      <c r="CD10" s="774"/>
      <c r="CE10" s="774"/>
      <c r="CF10" s="774"/>
      <c r="CG10" s="775"/>
      <c r="CH10" s="776">
        <v>61</v>
      </c>
      <c r="CI10" s="777"/>
      <c r="CJ10" s="777"/>
      <c r="CK10" s="777"/>
      <c r="CL10" s="778"/>
      <c r="CM10" s="776">
        <v>1251</v>
      </c>
      <c r="CN10" s="777"/>
      <c r="CO10" s="777"/>
      <c r="CP10" s="777"/>
      <c r="CQ10" s="778"/>
      <c r="CR10" s="776">
        <v>30</v>
      </c>
      <c r="CS10" s="777"/>
      <c r="CT10" s="777"/>
      <c r="CU10" s="777"/>
      <c r="CV10" s="778"/>
      <c r="CW10" s="776">
        <v>202</v>
      </c>
      <c r="CX10" s="777"/>
      <c r="CY10" s="777"/>
      <c r="CZ10" s="777"/>
      <c r="DA10" s="778"/>
      <c r="DB10" s="776">
        <v>0</v>
      </c>
      <c r="DC10" s="777"/>
      <c r="DD10" s="777"/>
      <c r="DE10" s="777"/>
      <c r="DF10" s="778"/>
      <c r="DG10" s="776">
        <v>0</v>
      </c>
      <c r="DH10" s="777"/>
      <c r="DI10" s="777"/>
      <c r="DJ10" s="777"/>
      <c r="DK10" s="778"/>
      <c r="DL10" s="776">
        <v>0</v>
      </c>
      <c r="DM10" s="777"/>
      <c r="DN10" s="777"/>
      <c r="DO10" s="777"/>
      <c r="DP10" s="778"/>
      <c r="DQ10" s="776">
        <v>0</v>
      </c>
      <c r="DR10" s="777"/>
      <c r="DS10" s="777"/>
      <c r="DT10" s="777"/>
      <c r="DU10" s="778"/>
      <c r="DV10" s="773" t="s">
        <v>606</v>
      </c>
      <c r="DW10" s="774"/>
      <c r="DX10" s="774"/>
      <c r="DY10" s="774"/>
      <c r="DZ10" s="779"/>
      <c r="EA10" s="234"/>
    </row>
    <row r="11" spans="1:131" s="235" customFormat="1" ht="26.25" customHeight="1" x14ac:dyDescent="0.2">
      <c r="A11" s="238">
        <v>5</v>
      </c>
      <c r="B11" s="780" t="s">
        <v>378</v>
      </c>
      <c r="C11" s="781"/>
      <c r="D11" s="781"/>
      <c r="E11" s="781"/>
      <c r="F11" s="781"/>
      <c r="G11" s="781"/>
      <c r="H11" s="781"/>
      <c r="I11" s="781"/>
      <c r="J11" s="781"/>
      <c r="K11" s="781"/>
      <c r="L11" s="781"/>
      <c r="M11" s="781"/>
      <c r="N11" s="781"/>
      <c r="O11" s="781"/>
      <c r="P11" s="782"/>
      <c r="Q11" s="783">
        <v>20331</v>
      </c>
      <c r="R11" s="784"/>
      <c r="S11" s="784"/>
      <c r="T11" s="784"/>
      <c r="U11" s="784"/>
      <c r="V11" s="784">
        <v>20329</v>
      </c>
      <c r="W11" s="784"/>
      <c r="X11" s="784"/>
      <c r="Y11" s="784"/>
      <c r="Z11" s="784"/>
      <c r="AA11" s="784">
        <v>2</v>
      </c>
      <c r="AB11" s="784"/>
      <c r="AC11" s="784"/>
      <c r="AD11" s="784"/>
      <c r="AE11" s="785"/>
      <c r="AF11" s="786" t="s">
        <v>122</v>
      </c>
      <c r="AG11" s="787"/>
      <c r="AH11" s="787"/>
      <c r="AI11" s="787"/>
      <c r="AJ11" s="788"/>
      <c r="AK11" s="769">
        <v>432</v>
      </c>
      <c r="AL11" s="770"/>
      <c r="AM11" s="770"/>
      <c r="AN11" s="770"/>
      <c r="AO11" s="770"/>
      <c r="AP11" s="770">
        <v>6672</v>
      </c>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579</v>
      </c>
      <c r="BT11" s="774"/>
      <c r="BU11" s="774"/>
      <c r="BV11" s="774"/>
      <c r="BW11" s="774"/>
      <c r="BX11" s="774"/>
      <c r="BY11" s="774"/>
      <c r="BZ11" s="774"/>
      <c r="CA11" s="774"/>
      <c r="CB11" s="774"/>
      <c r="CC11" s="774"/>
      <c r="CD11" s="774"/>
      <c r="CE11" s="774"/>
      <c r="CF11" s="774"/>
      <c r="CG11" s="775"/>
      <c r="CH11" s="776">
        <v>-11</v>
      </c>
      <c r="CI11" s="777"/>
      <c r="CJ11" s="777"/>
      <c r="CK11" s="777"/>
      <c r="CL11" s="778"/>
      <c r="CM11" s="776">
        <v>1102</v>
      </c>
      <c r="CN11" s="777"/>
      <c r="CO11" s="777"/>
      <c r="CP11" s="777"/>
      <c r="CQ11" s="778"/>
      <c r="CR11" s="776">
        <v>120</v>
      </c>
      <c r="CS11" s="777"/>
      <c r="CT11" s="777"/>
      <c r="CU11" s="777"/>
      <c r="CV11" s="778"/>
      <c r="CW11" s="776">
        <v>1260</v>
      </c>
      <c r="CX11" s="777"/>
      <c r="CY11" s="777"/>
      <c r="CZ11" s="777"/>
      <c r="DA11" s="778"/>
      <c r="DB11" s="776">
        <v>703</v>
      </c>
      <c r="DC11" s="777"/>
      <c r="DD11" s="777"/>
      <c r="DE11" s="777"/>
      <c r="DF11" s="778"/>
      <c r="DG11" s="776">
        <v>0</v>
      </c>
      <c r="DH11" s="777"/>
      <c r="DI11" s="777"/>
      <c r="DJ11" s="777"/>
      <c r="DK11" s="778"/>
      <c r="DL11" s="776">
        <v>0</v>
      </c>
      <c r="DM11" s="777"/>
      <c r="DN11" s="777"/>
      <c r="DO11" s="777"/>
      <c r="DP11" s="778"/>
      <c r="DQ11" s="776">
        <v>0</v>
      </c>
      <c r="DR11" s="777"/>
      <c r="DS11" s="777"/>
      <c r="DT11" s="777"/>
      <c r="DU11" s="778"/>
      <c r="DV11" s="773" t="s">
        <v>607</v>
      </c>
      <c r="DW11" s="774"/>
      <c r="DX11" s="774"/>
      <c r="DY11" s="774"/>
      <c r="DZ11" s="779"/>
      <c r="EA11" s="234"/>
    </row>
    <row r="12" spans="1:131" s="235" customFormat="1" ht="26.25" customHeight="1" x14ac:dyDescent="0.2">
      <c r="A12" s="238">
        <v>6</v>
      </c>
      <c r="B12" s="780" t="s">
        <v>379</v>
      </c>
      <c r="C12" s="781"/>
      <c r="D12" s="781"/>
      <c r="E12" s="781"/>
      <c r="F12" s="781"/>
      <c r="G12" s="781"/>
      <c r="H12" s="781"/>
      <c r="I12" s="781"/>
      <c r="J12" s="781"/>
      <c r="K12" s="781"/>
      <c r="L12" s="781"/>
      <c r="M12" s="781"/>
      <c r="N12" s="781"/>
      <c r="O12" s="781"/>
      <c r="P12" s="782"/>
      <c r="Q12" s="783">
        <v>434107</v>
      </c>
      <c r="R12" s="784"/>
      <c r="S12" s="784"/>
      <c r="T12" s="784"/>
      <c r="U12" s="784"/>
      <c r="V12" s="784">
        <v>434083</v>
      </c>
      <c r="W12" s="784"/>
      <c r="X12" s="784"/>
      <c r="Y12" s="784"/>
      <c r="Z12" s="784"/>
      <c r="AA12" s="784">
        <v>24</v>
      </c>
      <c r="AB12" s="784"/>
      <c r="AC12" s="784"/>
      <c r="AD12" s="784"/>
      <c r="AE12" s="785"/>
      <c r="AF12" s="786">
        <v>24</v>
      </c>
      <c r="AG12" s="787"/>
      <c r="AH12" s="787"/>
      <c r="AI12" s="787"/>
      <c r="AJ12" s="788"/>
      <c r="AK12" s="769">
        <v>206986</v>
      </c>
      <c r="AL12" s="770"/>
      <c r="AM12" s="770"/>
      <c r="AN12" s="770"/>
      <c r="AO12" s="770"/>
      <c r="AP12" s="770">
        <v>0</v>
      </c>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580</v>
      </c>
      <c r="BT12" s="774"/>
      <c r="BU12" s="774"/>
      <c r="BV12" s="774"/>
      <c r="BW12" s="774"/>
      <c r="BX12" s="774"/>
      <c r="BY12" s="774"/>
      <c r="BZ12" s="774"/>
      <c r="CA12" s="774"/>
      <c r="CB12" s="774"/>
      <c r="CC12" s="774"/>
      <c r="CD12" s="774"/>
      <c r="CE12" s="774"/>
      <c r="CF12" s="774"/>
      <c r="CG12" s="775"/>
      <c r="CH12" s="776">
        <v>3</v>
      </c>
      <c r="CI12" s="777"/>
      <c r="CJ12" s="777"/>
      <c r="CK12" s="777"/>
      <c r="CL12" s="778"/>
      <c r="CM12" s="776">
        <v>164</v>
      </c>
      <c r="CN12" s="777"/>
      <c r="CO12" s="777"/>
      <c r="CP12" s="777"/>
      <c r="CQ12" s="778"/>
      <c r="CR12" s="776">
        <v>120</v>
      </c>
      <c r="CS12" s="777"/>
      <c r="CT12" s="777"/>
      <c r="CU12" s="777"/>
      <c r="CV12" s="778"/>
      <c r="CW12" s="776">
        <v>70</v>
      </c>
      <c r="CX12" s="777"/>
      <c r="CY12" s="777"/>
      <c r="CZ12" s="777"/>
      <c r="DA12" s="778"/>
      <c r="DB12" s="776">
        <v>0</v>
      </c>
      <c r="DC12" s="777"/>
      <c r="DD12" s="777"/>
      <c r="DE12" s="777"/>
      <c r="DF12" s="778"/>
      <c r="DG12" s="776">
        <v>0</v>
      </c>
      <c r="DH12" s="777"/>
      <c r="DI12" s="777"/>
      <c r="DJ12" s="777"/>
      <c r="DK12" s="778"/>
      <c r="DL12" s="776">
        <v>0</v>
      </c>
      <c r="DM12" s="777"/>
      <c r="DN12" s="777"/>
      <c r="DO12" s="777"/>
      <c r="DP12" s="778"/>
      <c r="DQ12" s="776">
        <v>0</v>
      </c>
      <c r="DR12" s="777"/>
      <c r="DS12" s="777"/>
      <c r="DT12" s="777"/>
      <c r="DU12" s="778"/>
      <c r="DV12" s="773" t="s">
        <v>605</v>
      </c>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t="s">
        <v>581</v>
      </c>
      <c r="BT13" s="774"/>
      <c r="BU13" s="774"/>
      <c r="BV13" s="774"/>
      <c r="BW13" s="774"/>
      <c r="BX13" s="774"/>
      <c r="BY13" s="774"/>
      <c r="BZ13" s="774"/>
      <c r="CA13" s="774"/>
      <c r="CB13" s="774"/>
      <c r="CC13" s="774"/>
      <c r="CD13" s="774"/>
      <c r="CE13" s="774"/>
      <c r="CF13" s="774"/>
      <c r="CG13" s="775"/>
      <c r="CH13" s="776">
        <v>34</v>
      </c>
      <c r="CI13" s="777"/>
      <c r="CJ13" s="777"/>
      <c r="CK13" s="777"/>
      <c r="CL13" s="778"/>
      <c r="CM13" s="776">
        <v>340</v>
      </c>
      <c r="CN13" s="777"/>
      <c r="CO13" s="777"/>
      <c r="CP13" s="777"/>
      <c r="CQ13" s="778"/>
      <c r="CR13" s="776">
        <v>90</v>
      </c>
      <c r="CS13" s="777"/>
      <c r="CT13" s="777"/>
      <c r="CU13" s="777"/>
      <c r="CV13" s="778"/>
      <c r="CW13" s="776">
        <v>197</v>
      </c>
      <c r="CX13" s="777"/>
      <c r="CY13" s="777"/>
      <c r="CZ13" s="777"/>
      <c r="DA13" s="778"/>
      <c r="DB13" s="776">
        <v>0</v>
      </c>
      <c r="DC13" s="777"/>
      <c r="DD13" s="777"/>
      <c r="DE13" s="777"/>
      <c r="DF13" s="778"/>
      <c r="DG13" s="776">
        <v>0</v>
      </c>
      <c r="DH13" s="777"/>
      <c r="DI13" s="777"/>
      <c r="DJ13" s="777"/>
      <c r="DK13" s="778"/>
      <c r="DL13" s="776">
        <v>0</v>
      </c>
      <c r="DM13" s="777"/>
      <c r="DN13" s="777"/>
      <c r="DO13" s="777"/>
      <c r="DP13" s="778"/>
      <c r="DQ13" s="776">
        <v>0</v>
      </c>
      <c r="DR13" s="777"/>
      <c r="DS13" s="777"/>
      <c r="DT13" s="777"/>
      <c r="DU13" s="778"/>
      <c r="DV13" s="773" t="s">
        <v>608</v>
      </c>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t="s">
        <v>582</v>
      </c>
      <c r="BT14" s="774"/>
      <c r="BU14" s="774"/>
      <c r="BV14" s="774"/>
      <c r="BW14" s="774"/>
      <c r="BX14" s="774"/>
      <c r="BY14" s="774"/>
      <c r="BZ14" s="774"/>
      <c r="CA14" s="774"/>
      <c r="CB14" s="774"/>
      <c r="CC14" s="774"/>
      <c r="CD14" s="774"/>
      <c r="CE14" s="774"/>
      <c r="CF14" s="774"/>
      <c r="CG14" s="775"/>
      <c r="CH14" s="776">
        <v>8</v>
      </c>
      <c r="CI14" s="777"/>
      <c r="CJ14" s="777"/>
      <c r="CK14" s="777"/>
      <c r="CL14" s="778"/>
      <c r="CM14" s="776">
        <v>668</v>
      </c>
      <c r="CN14" s="777"/>
      <c r="CO14" s="777"/>
      <c r="CP14" s="777"/>
      <c r="CQ14" s="778"/>
      <c r="CR14" s="776">
        <v>20</v>
      </c>
      <c r="CS14" s="777"/>
      <c r="CT14" s="777"/>
      <c r="CU14" s="777"/>
      <c r="CV14" s="778"/>
      <c r="CW14" s="776">
        <v>0</v>
      </c>
      <c r="CX14" s="777"/>
      <c r="CY14" s="777"/>
      <c r="CZ14" s="777"/>
      <c r="DA14" s="778"/>
      <c r="DB14" s="776">
        <v>15500</v>
      </c>
      <c r="DC14" s="777"/>
      <c r="DD14" s="777"/>
      <c r="DE14" s="777"/>
      <c r="DF14" s="778"/>
      <c r="DG14" s="776">
        <v>0</v>
      </c>
      <c r="DH14" s="777"/>
      <c r="DI14" s="777"/>
      <c r="DJ14" s="777"/>
      <c r="DK14" s="778"/>
      <c r="DL14" s="776">
        <v>0</v>
      </c>
      <c r="DM14" s="777"/>
      <c r="DN14" s="777"/>
      <c r="DO14" s="777"/>
      <c r="DP14" s="778"/>
      <c r="DQ14" s="776">
        <v>0</v>
      </c>
      <c r="DR14" s="777"/>
      <c r="DS14" s="777"/>
      <c r="DT14" s="777"/>
      <c r="DU14" s="778"/>
      <c r="DV14" s="773" t="s">
        <v>609</v>
      </c>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t="s">
        <v>583</v>
      </c>
      <c r="BT15" s="774"/>
      <c r="BU15" s="774"/>
      <c r="BV15" s="774"/>
      <c r="BW15" s="774"/>
      <c r="BX15" s="774"/>
      <c r="BY15" s="774"/>
      <c r="BZ15" s="774"/>
      <c r="CA15" s="774"/>
      <c r="CB15" s="774"/>
      <c r="CC15" s="774"/>
      <c r="CD15" s="774"/>
      <c r="CE15" s="774"/>
      <c r="CF15" s="774"/>
      <c r="CG15" s="775"/>
      <c r="CH15" s="776">
        <v>18</v>
      </c>
      <c r="CI15" s="777"/>
      <c r="CJ15" s="777"/>
      <c r="CK15" s="777"/>
      <c r="CL15" s="778"/>
      <c r="CM15" s="776">
        <v>1389</v>
      </c>
      <c r="CN15" s="777"/>
      <c r="CO15" s="777"/>
      <c r="CP15" s="777"/>
      <c r="CQ15" s="778"/>
      <c r="CR15" s="776">
        <v>500</v>
      </c>
      <c r="CS15" s="777"/>
      <c r="CT15" s="777"/>
      <c r="CU15" s="777"/>
      <c r="CV15" s="778"/>
      <c r="CW15" s="776">
        <v>393</v>
      </c>
      <c r="CX15" s="777"/>
      <c r="CY15" s="777"/>
      <c r="CZ15" s="777"/>
      <c r="DA15" s="778"/>
      <c r="DB15" s="776">
        <v>0</v>
      </c>
      <c r="DC15" s="777"/>
      <c r="DD15" s="777"/>
      <c r="DE15" s="777"/>
      <c r="DF15" s="778"/>
      <c r="DG15" s="776">
        <v>0</v>
      </c>
      <c r="DH15" s="777"/>
      <c r="DI15" s="777"/>
      <c r="DJ15" s="777"/>
      <c r="DK15" s="778"/>
      <c r="DL15" s="776">
        <v>0</v>
      </c>
      <c r="DM15" s="777"/>
      <c r="DN15" s="777"/>
      <c r="DO15" s="777"/>
      <c r="DP15" s="778"/>
      <c r="DQ15" s="776">
        <v>0</v>
      </c>
      <c r="DR15" s="777"/>
      <c r="DS15" s="777"/>
      <c r="DT15" s="777"/>
      <c r="DU15" s="778"/>
      <c r="DV15" s="773" t="s">
        <v>610</v>
      </c>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t="s">
        <v>584</v>
      </c>
      <c r="BT16" s="774"/>
      <c r="BU16" s="774"/>
      <c r="BV16" s="774"/>
      <c r="BW16" s="774"/>
      <c r="BX16" s="774"/>
      <c r="BY16" s="774"/>
      <c r="BZ16" s="774"/>
      <c r="CA16" s="774"/>
      <c r="CB16" s="774"/>
      <c r="CC16" s="774"/>
      <c r="CD16" s="774"/>
      <c r="CE16" s="774"/>
      <c r="CF16" s="774"/>
      <c r="CG16" s="775"/>
      <c r="CH16" s="776">
        <v>293</v>
      </c>
      <c r="CI16" s="777"/>
      <c r="CJ16" s="777"/>
      <c r="CK16" s="777"/>
      <c r="CL16" s="778"/>
      <c r="CM16" s="776">
        <v>12714</v>
      </c>
      <c r="CN16" s="777"/>
      <c r="CO16" s="777"/>
      <c r="CP16" s="777"/>
      <c r="CQ16" s="778"/>
      <c r="CR16" s="776">
        <v>1010</v>
      </c>
      <c r="CS16" s="777"/>
      <c r="CT16" s="777"/>
      <c r="CU16" s="777"/>
      <c r="CV16" s="778"/>
      <c r="CW16" s="776">
        <v>221</v>
      </c>
      <c r="CX16" s="777"/>
      <c r="CY16" s="777"/>
      <c r="CZ16" s="777"/>
      <c r="DA16" s="778"/>
      <c r="DB16" s="776">
        <v>756</v>
      </c>
      <c r="DC16" s="777"/>
      <c r="DD16" s="777"/>
      <c r="DE16" s="777"/>
      <c r="DF16" s="778"/>
      <c r="DG16" s="776">
        <v>0</v>
      </c>
      <c r="DH16" s="777"/>
      <c r="DI16" s="777"/>
      <c r="DJ16" s="777"/>
      <c r="DK16" s="778"/>
      <c r="DL16" s="776">
        <v>0</v>
      </c>
      <c r="DM16" s="777"/>
      <c r="DN16" s="777"/>
      <c r="DO16" s="777"/>
      <c r="DP16" s="778"/>
      <c r="DQ16" s="776">
        <v>0</v>
      </c>
      <c r="DR16" s="777"/>
      <c r="DS16" s="777"/>
      <c r="DT16" s="777"/>
      <c r="DU16" s="778"/>
      <c r="DV16" s="773" t="s">
        <v>611</v>
      </c>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t="s">
        <v>585</v>
      </c>
      <c r="BT17" s="774"/>
      <c r="BU17" s="774"/>
      <c r="BV17" s="774"/>
      <c r="BW17" s="774"/>
      <c r="BX17" s="774"/>
      <c r="BY17" s="774"/>
      <c r="BZ17" s="774"/>
      <c r="CA17" s="774"/>
      <c r="CB17" s="774"/>
      <c r="CC17" s="774"/>
      <c r="CD17" s="774"/>
      <c r="CE17" s="774"/>
      <c r="CF17" s="774"/>
      <c r="CG17" s="775"/>
      <c r="CH17" s="776">
        <v>15</v>
      </c>
      <c r="CI17" s="777"/>
      <c r="CJ17" s="777"/>
      <c r="CK17" s="777"/>
      <c r="CL17" s="778"/>
      <c r="CM17" s="776">
        <v>447</v>
      </c>
      <c r="CN17" s="777"/>
      <c r="CO17" s="777"/>
      <c r="CP17" s="777"/>
      <c r="CQ17" s="778"/>
      <c r="CR17" s="776">
        <v>30</v>
      </c>
      <c r="CS17" s="777"/>
      <c r="CT17" s="777"/>
      <c r="CU17" s="777"/>
      <c r="CV17" s="778"/>
      <c r="CW17" s="776">
        <v>0</v>
      </c>
      <c r="CX17" s="777"/>
      <c r="CY17" s="777"/>
      <c r="CZ17" s="777"/>
      <c r="DA17" s="778"/>
      <c r="DB17" s="776">
        <v>0</v>
      </c>
      <c r="DC17" s="777"/>
      <c r="DD17" s="777"/>
      <c r="DE17" s="777"/>
      <c r="DF17" s="778"/>
      <c r="DG17" s="776">
        <v>0</v>
      </c>
      <c r="DH17" s="777"/>
      <c r="DI17" s="777"/>
      <c r="DJ17" s="777"/>
      <c r="DK17" s="778"/>
      <c r="DL17" s="776">
        <v>0</v>
      </c>
      <c r="DM17" s="777"/>
      <c r="DN17" s="777"/>
      <c r="DO17" s="777"/>
      <c r="DP17" s="778"/>
      <c r="DQ17" s="776">
        <v>0</v>
      </c>
      <c r="DR17" s="777"/>
      <c r="DS17" s="777"/>
      <c r="DT17" s="777"/>
      <c r="DU17" s="778"/>
      <c r="DV17" s="773" t="s">
        <v>611</v>
      </c>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t="s">
        <v>586</v>
      </c>
      <c r="BT18" s="774"/>
      <c r="BU18" s="774"/>
      <c r="BV18" s="774"/>
      <c r="BW18" s="774"/>
      <c r="BX18" s="774"/>
      <c r="BY18" s="774"/>
      <c r="BZ18" s="774"/>
      <c r="CA18" s="774"/>
      <c r="CB18" s="774"/>
      <c r="CC18" s="774"/>
      <c r="CD18" s="774"/>
      <c r="CE18" s="774"/>
      <c r="CF18" s="774"/>
      <c r="CG18" s="775"/>
      <c r="CH18" s="776">
        <v>119</v>
      </c>
      <c r="CI18" s="777"/>
      <c r="CJ18" s="777"/>
      <c r="CK18" s="777"/>
      <c r="CL18" s="778"/>
      <c r="CM18" s="776">
        <v>1039</v>
      </c>
      <c r="CN18" s="777"/>
      <c r="CO18" s="777"/>
      <c r="CP18" s="777"/>
      <c r="CQ18" s="778"/>
      <c r="CR18" s="776">
        <v>60</v>
      </c>
      <c r="CS18" s="777"/>
      <c r="CT18" s="777"/>
      <c r="CU18" s="777"/>
      <c r="CV18" s="778"/>
      <c r="CW18" s="776">
        <v>1161</v>
      </c>
      <c r="CX18" s="777"/>
      <c r="CY18" s="777"/>
      <c r="CZ18" s="777"/>
      <c r="DA18" s="778"/>
      <c r="DB18" s="776">
        <v>0</v>
      </c>
      <c r="DC18" s="777"/>
      <c r="DD18" s="777"/>
      <c r="DE18" s="777"/>
      <c r="DF18" s="778"/>
      <c r="DG18" s="776">
        <v>0</v>
      </c>
      <c r="DH18" s="777"/>
      <c r="DI18" s="777"/>
      <c r="DJ18" s="777"/>
      <c r="DK18" s="778"/>
      <c r="DL18" s="776">
        <v>0</v>
      </c>
      <c r="DM18" s="777"/>
      <c r="DN18" s="777"/>
      <c r="DO18" s="777"/>
      <c r="DP18" s="778"/>
      <c r="DQ18" s="776">
        <v>0</v>
      </c>
      <c r="DR18" s="777"/>
      <c r="DS18" s="777"/>
      <c r="DT18" s="777"/>
      <c r="DU18" s="778"/>
      <c r="DV18" s="773" t="s">
        <v>606</v>
      </c>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t="s">
        <v>587</v>
      </c>
      <c r="BT19" s="774"/>
      <c r="BU19" s="774"/>
      <c r="BV19" s="774"/>
      <c r="BW19" s="774"/>
      <c r="BX19" s="774"/>
      <c r="BY19" s="774"/>
      <c r="BZ19" s="774"/>
      <c r="CA19" s="774"/>
      <c r="CB19" s="774"/>
      <c r="CC19" s="774"/>
      <c r="CD19" s="774"/>
      <c r="CE19" s="774"/>
      <c r="CF19" s="774"/>
      <c r="CG19" s="775"/>
      <c r="CH19" s="776">
        <v>0</v>
      </c>
      <c r="CI19" s="777"/>
      <c r="CJ19" s="777"/>
      <c r="CK19" s="777"/>
      <c r="CL19" s="778"/>
      <c r="CM19" s="776">
        <v>17052</v>
      </c>
      <c r="CN19" s="777"/>
      <c r="CO19" s="777"/>
      <c r="CP19" s="777"/>
      <c r="CQ19" s="778"/>
      <c r="CR19" s="776">
        <v>50</v>
      </c>
      <c r="CS19" s="777"/>
      <c r="CT19" s="777"/>
      <c r="CU19" s="777"/>
      <c r="CV19" s="778"/>
      <c r="CW19" s="776">
        <v>0</v>
      </c>
      <c r="CX19" s="777"/>
      <c r="CY19" s="777"/>
      <c r="CZ19" s="777"/>
      <c r="DA19" s="778"/>
      <c r="DB19" s="776">
        <v>1226</v>
      </c>
      <c r="DC19" s="777"/>
      <c r="DD19" s="777"/>
      <c r="DE19" s="777"/>
      <c r="DF19" s="778"/>
      <c r="DG19" s="776">
        <v>0</v>
      </c>
      <c r="DH19" s="777"/>
      <c r="DI19" s="777"/>
      <c r="DJ19" s="777"/>
      <c r="DK19" s="778"/>
      <c r="DL19" s="776">
        <v>0</v>
      </c>
      <c r="DM19" s="777"/>
      <c r="DN19" s="777"/>
      <c r="DO19" s="777"/>
      <c r="DP19" s="778"/>
      <c r="DQ19" s="776">
        <v>0</v>
      </c>
      <c r="DR19" s="777"/>
      <c r="DS19" s="777"/>
      <c r="DT19" s="777"/>
      <c r="DU19" s="778"/>
      <c r="DV19" s="773" t="s">
        <v>612</v>
      </c>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t="s">
        <v>588</v>
      </c>
      <c r="BT20" s="774"/>
      <c r="BU20" s="774"/>
      <c r="BV20" s="774"/>
      <c r="BW20" s="774"/>
      <c r="BX20" s="774"/>
      <c r="BY20" s="774"/>
      <c r="BZ20" s="774"/>
      <c r="CA20" s="774"/>
      <c r="CB20" s="774"/>
      <c r="CC20" s="774"/>
      <c r="CD20" s="774"/>
      <c r="CE20" s="774"/>
      <c r="CF20" s="774"/>
      <c r="CG20" s="775"/>
      <c r="CH20" s="776">
        <v>3</v>
      </c>
      <c r="CI20" s="777"/>
      <c r="CJ20" s="777"/>
      <c r="CK20" s="777"/>
      <c r="CL20" s="778"/>
      <c r="CM20" s="776">
        <v>1580</v>
      </c>
      <c r="CN20" s="777"/>
      <c r="CO20" s="777"/>
      <c r="CP20" s="777"/>
      <c r="CQ20" s="778"/>
      <c r="CR20" s="776">
        <v>400</v>
      </c>
      <c r="CS20" s="777"/>
      <c r="CT20" s="777"/>
      <c r="CU20" s="777"/>
      <c r="CV20" s="778"/>
      <c r="CW20" s="776">
        <v>0</v>
      </c>
      <c r="CX20" s="777"/>
      <c r="CY20" s="777"/>
      <c r="CZ20" s="777"/>
      <c r="DA20" s="778"/>
      <c r="DB20" s="776">
        <v>0</v>
      </c>
      <c r="DC20" s="777"/>
      <c r="DD20" s="777"/>
      <c r="DE20" s="777"/>
      <c r="DF20" s="778"/>
      <c r="DG20" s="776">
        <v>0</v>
      </c>
      <c r="DH20" s="777"/>
      <c r="DI20" s="777"/>
      <c r="DJ20" s="777"/>
      <c r="DK20" s="778"/>
      <c r="DL20" s="776">
        <v>0</v>
      </c>
      <c r="DM20" s="777"/>
      <c r="DN20" s="777"/>
      <c r="DO20" s="777"/>
      <c r="DP20" s="778"/>
      <c r="DQ20" s="776">
        <v>0</v>
      </c>
      <c r="DR20" s="777"/>
      <c r="DS20" s="777"/>
      <c r="DT20" s="777"/>
      <c r="DU20" s="778"/>
      <c r="DV20" s="773" t="s">
        <v>613</v>
      </c>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t="s">
        <v>589</v>
      </c>
      <c r="BT21" s="774"/>
      <c r="BU21" s="774"/>
      <c r="BV21" s="774"/>
      <c r="BW21" s="774"/>
      <c r="BX21" s="774"/>
      <c r="BY21" s="774"/>
      <c r="BZ21" s="774"/>
      <c r="CA21" s="774"/>
      <c r="CB21" s="774"/>
      <c r="CC21" s="774"/>
      <c r="CD21" s="774"/>
      <c r="CE21" s="774"/>
      <c r="CF21" s="774"/>
      <c r="CG21" s="775"/>
      <c r="CH21" s="776">
        <v>236</v>
      </c>
      <c r="CI21" s="777"/>
      <c r="CJ21" s="777"/>
      <c r="CK21" s="777"/>
      <c r="CL21" s="778"/>
      <c r="CM21" s="776">
        <v>-370</v>
      </c>
      <c r="CN21" s="777"/>
      <c r="CO21" s="777"/>
      <c r="CP21" s="777"/>
      <c r="CQ21" s="778"/>
      <c r="CR21" s="776">
        <v>236</v>
      </c>
      <c r="CS21" s="777"/>
      <c r="CT21" s="777"/>
      <c r="CU21" s="777"/>
      <c r="CV21" s="778"/>
      <c r="CW21" s="776">
        <v>254</v>
      </c>
      <c r="CX21" s="777"/>
      <c r="CY21" s="777"/>
      <c r="CZ21" s="777"/>
      <c r="DA21" s="778"/>
      <c r="DB21" s="776">
        <v>800</v>
      </c>
      <c r="DC21" s="777"/>
      <c r="DD21" s="777"/>
      <c r="DE21" s="777"/>
      <c r="DF21" s="778"/>
      <c r="DG21" s="776">
        <v>0</v>
      </c>
      <c r="DH21" s="777"/>
      <c r="DI21" s="777"/>
      <c r="DJ21" s="777"/>
      <c r="DK21" s="778"/>
      <c r="DL21" s="776">
        <v>2800</v>
      </c>
      <c r="DM21" s="777"/>
      <c r="DN21" s="777"/>
      <c r="DO21" s="777"/>
      <c r="DP21" s="778"/>
      <c r="DQ21" s="776">
        <v>0</v>
      </c>
      <c r="DR21" s="777"/>
      <c r="DS21" s="777"/>
      <c r="DT21" s="777"/>
      <c r="DU21" s="778"/>
      <c r="DV21" s="773" t="s">
        <v>614</v>
      </c>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380</v>
      </c>
      <c r="BA22" s="806"/>
      <c r="BB22" s="806"/>
      <c r="BC22" s="806"/>
      <c r="BD22" s="807"/>
      <c r="BE22" s="233"/>
      <c r="BF22" s="233"/>
      <c r="BG22" s="233"/>
      <c r="BH22" s="233"/>
      <c r="BI22" s="233"/>
      <c r="BJ22" s="233"/>
      <c r="BK22" s="233"/>
      <c r="BL22" s="233"/>
      <c r="BM22" s="233"/>
      <c r="BN22" s="233"/>
      <c r="BO22" s="233"/>
      <c r="BP22" s="233"/>
      <c r="BQ22" s="238">
        <v>16</v>
      </c>
      <c r="BR22" s="239"/>
      <c r="BS22" s="773" t="s">
        <v>590</v>
      </c>
      <c r="BT22" s="774"/>
      <c r="BU22" s="774"/>
      <c r="BV22" s="774"/>
      <c r="BW22" s="774"/>
      <c r="BX22" s="774"/>
      <c r="BY22" s="774"/>
      <c r="BZ22" s="774"/>
      <c r="CA22" s="774"/>
      <c r="CB22" s="774"/>
      <c r="CC22" s="774"/>
      <c r="CD22" s="774"/>
      <c r="CE22" s="774"/>
      <c r="CF22" s="774"/>
      <c r="CG22" s="775"/>
      <c r="CH22" s="776">
        <v>-86</v>
      </c>
      <c r="CI22" s="777"/>
      <c r="CJ22" s="777"/>
      <c r="CK22" s="777"/>
      <c r="CL22" s="778"/>
      <c r="CM22" s="776">
        <v>6096</v>
      </c>
      <c r="CN22" s="777"/>
      <c r="CO22" s="777"/>
      <c r="CP22" s="777"/>
      <c r="CQ22" s="778"/>
      <c r="CR22" s="776">
        <v>4005</v>
      </c>
      <c r="CS22" s="777"/>
      <c r="CT22" s="777"/>
      <c r="CU22" s="777"/>
      <c r="CV22" s="778"/>
      <c r="CW22" s="776">
        <v>0</v>
      </c>
      <c r="CX22" s="777"/>
      <c r="CY22" s="777"/>
      <c r="CZ22" s="777"/>
      <c r="DA22" s="778"/>
      <c r="DB22" s="776">
        <v>0</v>
      </c>
      <c r="DC22" s="777"/>
      <c r="DD22" s="777"/>
      <c r="DE22" s="777"/>
      <c r="DF22" s="778"/>
      <c r="DG22" s="776">
        <v>0</v>
      </c>
      <c r="DH22" s="777"/>
      <c r="DI22" s="777"/>
      <c r="DJ22" s="777"/>
      <c r="DK22" s="778"/>
      <c r="DL22" s="776">
        <v>0</v>
      </c>
      <c r="DM22" s="777"/>
      <c r="DN22" s="777"/>
      <c r="DO22" s="777"/>
      <c r="DP22" s="778"/>
      <c r="DQ22" s="776">
        <v>0</v>
      </c>
      <c r="DR22" s="777"/>
      <c r="DS22" s="777"/>
      <c r="DT22" s="777"/>
      <c r="DU22" s="778"/>
      <c r="DV22" s="773" t="s">
        <v>615</v>
      </c>
      <c r="DW22" s="774"/>
      <c r="DX22" s="774"/>
      <c r="DY22" s="774"/>
      <c r="DZ22" s="779"/>
      <c r="EA22" s="234"/>
    </row>
    <row r="23" spans="1:131" s="235" customFormat="1" ht="26.25" customHeight="1" thickBot="1" x14ac:dyDescent="0.25">
      <c r="A23" s="240" t="s">
        <v>381</v>
      </c>
      <c r="B23" s="789" t="s">
        <v>382</v>
      </c>
      <c r="C23" s="790"/>
      <c r="D23" s="790"/>
      <c r="E23" s="790"/>
      <c r="F23" s="790"/>
      <c r="G23" s="790"/>
      <c r="H23" s="790"/>
      <c r="I23" s="790"/>
      <c r="J23" s="790"/>
      <c r="K23" s="790"/>
      <c r="L23" s="790"/>
      <c r="M23" s="790"/>
      <c r="N23" s="790"/>
      <c r="O23" s="790"/>
      <c r="P23" s="791"/>
      <c r="Q23" s="792">
        <v>1602980</v>
      </c>
      <c r="R23" s="793"/>
      <c r="S23" s="793"/>
      <c r="T23" s="793"/>
      <c r="U23" s="793"/>
      <c r="V23" s="793">
        <v>1585275</v>
      </c>
      <c r="W23" s="793"/>
      <c r="X23" s="793"/>
      <c r="Y23" s="793"/>
      <c r="Z23" s="793"/>
      <c r="AA23" s="793">
        <v>17705</v>
      </c>
      <c r="AB23" s="793"/>
      <c r="AC23" s="793"/>
      <c r="AD23" s="793"/>
      <c r="AE23" s="794"/>
      <c r="AF23" s="795">
        <v>9775</v>
      </c>
      <c r="AG23" s="793"/>
      <c r="AH23" s="793"/>
      <c r="AI23" s="793"/>
      <c r="AJ23" s="796"/>
      <c r="AK23" s="797"/>
      <c r="AL23" s="798"/>
      <c r="AM23" s="798"/>
      <c r="AN23" s="798"/>
      <c r="AO23" s="798"/>
      <c r="AP23" s="793">
        <v>1667606</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t="s">
        <v>591</v>
      </c>
      <c r="BT23" s="774"/>
      <c r="BU23" s="774"/>
      <c r="BV23" s="774"/>
      <c r="BW23" s="774"/>
      <c r="BX23" s="774"/>
      <c r="BY23" s="774"/>
      <c r="BZ23" s="774"/>
      <c r="CA23" s="774"/>
      <c r="CB23" s="774"/>
      <c r="CC23" s="774"/>
      <c r="CD23" s="774"/>
      <c r="CE23" s="774"/>
      <c r="CF23" s="774"/>
      <c r="CG23" s="775"/>
      <c r="CH23" s="776">
        <v>324</v>
      </c>
      <c r="CI23" s="777"/>
      <c r="CJ23" s="777"/>
      <c r="CK23" s="777"/>
      <c r="CL23" s="778"/>
      <c r="CM23" s="776">
        <v>2423</v>
      </c>
      <c r="CN23" s="777"/>
      <c r="CO23" s="777"/>
      <c r="CP23" s="777"/>
      <c r="CQ23" s="778"/>
      <c r="CR23" s="776">
        <v>20</v>
      </c>
      <c r="CS23" s="777"/>
      <c r="CT23" s="777"/>
      <c r="CU23" s="777"/>
      <c r="CV23" s="778"/>
      <c r="CW23" s="776">
        <v>0</v>
      </c>
      <c r="CX23" s="777"/>
      <c r="CY23" s="777"/>
      <c r="CZ23" s="777"/>
      <c r="DA23" s="778"/>
      <c r="DB23" s="776">
        <v>0</v>
      </c>
      <c r="DC23" s="777"/>
      <c r="DD23" s="777"/>
      <c r="DE23" s="777"/>
      <c r="DF23" s="778"/>
      <c r="DG23" s="776">
        <v>0</v>
      </c>
      <c r="DH23" s="777"/>
      <c r="DI23" s="777"/>
      <c r="DJ23" s="777"/>
      <c r="DK23" s="778"/>
      <c r="DL23" s="776">
        <v>0</v>
      </c>
      <c r="DM23" s="777"/>
      <c r="DN23" s="777"/>
      <c r="DO23" s="777"/>
      <c r="DP23" s="778"/>
      <c r="DQ23" s="776">
        <v>0</v>
      </c>
      <c r="DR23" s="777"/>
      <c r="DS23" s="777"/>
      <c r="DT23" s="777"/>
      <c r="DU23" s="778"/>
      <c r="DV23" s="773" t="s">
        <v>616</v>
      </c>
      <c r="DW23" s="774"/>
      <c r="DX23" s="774"/>
      <c r="DY23" s="774"/>
      <c r="DZ23" s="779"/>
      <c r="EA23" s="234"/>
    </row>
    <row r="24" spans="1:131" s="235" customFormat="1" ht="26.25" customHeight="1" x14ac:dyDescent="0.2">
      <c r="A24" s="808" t="s">
        <v>383</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t="s">
        <v>592</v>
      </c>
      <c r="BT24" s="774"/>
      <c r="BU24" s="774"/>
      <c r="BV24" s="774"/>
      <c r="BW24" s="774"/>
      <c r="BX24" s="774"/>
      <c r="BY24" s="774"/>
      <c r="BZ24" s="774"/>
      <c r="CA24" s="774"/>
      <c r="CB24" s="774"/>
      <c r="CC24" s="774"/>
      <c r="CD24" s="774"/>
      <c r="CE24" s="774"/>
      <c r="CF24" s="774"/>
      <c r="CG24" s="775"/>
      <c r="CH24" s="776">
        <v>115</v>
      </c>
      <c r="CI24" s="777"/>
      <c r="CJ24" s="777"/>
      <c r="CK24" s="777"/>
      <c r="CL24" s="778"/>
      <c r="CM24" s="776">
        <v>218</v>
      </c>
      <c r="CN24" s="777"/>
      <c r="CO24" s="777"/>
      <c r="CP24" s="777"/>
      <c r="CQ24" s="778"/>
      <c r="CR24" s="776">
        <v>20</v>
      </c>
      <c r="CS24" s="777"/>
      <c r="CT24" s="777"/>
      <c r="CU24" s="777"/>
      <c r="CV24" s="778"/>
      <c r="CW24" s="776">
        <v>0</v>
      </c>
      <c r="CX24" s="777"/>
      <c r="CY24" s="777"/>
      <c r="CZ24" s="777"/>
      <c r="DA24" s="778"/>
      <c r="DB24" s="776">
        <v>0</v>
      </c>
      <c r="DC24" s="777"/>
      <c r="DD24" s="777"/>
      <c r="DE24" s="777"/>
      <c r="DF24" s="778"/>
      <c r="DG24" s="776">
        <v>0</v>
      </c>
      <c r="DH24" s="777"/>
      <c r="DI24" s="777"/>
      <c r="DJ24" s="777"/>
      <c r="DK24" s="778"/>
      <c r="DL24" s="776">
        <v>0</v>
      </c>
      <c r="DM24" s="777"/>
      <c r="DN24" s="777"/>
      <c r="DO24" s="777"/>
      <c r="DP24" s="778"/>
      <c r="DQ24" s="776">
        <v>0</v>
      </c>
      <c r="DR24" s="777"/>
      <c r="DS24" s="777"/>
      <c r="DT24" s="777"/>
      <c r="DU24" s="778"/>
      <c r="DV24" s="773" t="s">
        <v>617</v>
      </c>
      <c r="DW24" s="774"/>
      <c r="DX24" s="774"/>
      <c r="DY24" s="774"/>
      <c r="DZ24" s="779"/>
      <c r="EA24" s="234"/>
    </row>
    <row r="25" spans="1:131" ht="26.25" customHeight="1" thickBot="1" x14ac:dyDescent="0.25">
      <c r="A25" s="725" t="s">
        <v>384</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t="s">
        <v>593</v>
      </c>
      <c r="BT25" s="774"/>
      <c r="BU25" s="774"/>
      <c r="BV25" s="774"/>
      <c r="BW25" s="774"/>
      <c r="BX25" s="774"/>
      <c r="BY25" s="774"/>
      <c r="BZ25" s="774"/>
      <c r="CA25" s="774"/>
      <c r="CB25" s="774"/>
      <c r="CC25" s="774"/>
      <c r="CD25" s="774"/>
      <c r="CE25" s="774"/>
      <c r="CF25" s="774"/>
      <c r="CG25" s="775"/>
      <c r="CH25" s="776">
        <v>-3</v>
      </c>
      <c r="CI25" s="777"/>
      <c r="CJ25" s="777"/>
      <c r="CK25" s="777"/>
      <c r="CL25" s="778"/>
      <c r="CM25" s="776">
        <v>801</v>
      </c>
      <c r="CN25" s="777"/>
      <c r="CO25" s="777"/>
      <c r="CP25" s="777"/>
      <c r="CQ25" s="778"/>
      <c r="CR25" s="776">
        <v>602</v>
      </c>
      <c r="CS25" s="777"/>
      <c r="CT25" s="777"/>
      <c r="CU25" s="777"/>
      <c r="CV25" s="778"/>
      <c r="CW25" s="776">
        <v>0</v>
      </c>
      <c r="CX25" s="777"/>
      <c r="CY25" s="777"/>
      <c r="CZ25" s="777"/>
      <c r="DA25" s="778"/>
      <c r="DB25" s="776">
        <v>0</v>
      </c>
      <c r="DC25" s="777"/>
      <c r="DD25" s="777"/>
      <c r="DE25" s="777"/>
      <c r="DF25" s="778"/>
      <c r="DG25" s="776">
        <v>0</v>
      </c>
      <c r="DH25" s="777"/>
      <c r="DI25" s="777"/>
      <c r="DJ25" s="777"/>
      <c r="DK25" s="778"/>
      <c r="DL25" s="776">
        <v>0</v>
      </c>
      <c r="DM25" s="777"/>
      <c r="DN25" s="777"/>
      <c r="DO25" s="777"/>
      <c r="DP25" s="778"/>
      <c r="DQ25" s="776">
        <v>0</v>
      </c>
      <c r="DR25" s="777"/>
      <c r="DS25" s="777"/>
      <c r="DT25" s="777"/>
      <c r="DU25" s="778"/>
      <c r="DV25" s="773" t="s">
        <v>618</v>
      </c>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385</v>
      </c>
      <c r="R26" s="734"/>
      <c r="S26" s="734"/>
      <c r="T26" s="734"/>
      <c r="U26" s="735"/>
      <c r="V26" s="733" t="s">
        <v>386</v>
      </c>
      <c r="W26" s="734"/>
      <c r="X26" s="734"/>
      <c r="Y26" s="734"/>
      <c r="Z26" s="735"/>
      <c r="AA26" s="733" t="s">
        <v>387</v>
      </c>
      <c r="AB26" s="734"/>
      <c r="AC26" s="734"/>
      <c r="AD26" s="734"/>
      <c r="AE26" s="734"/>
      <c r="AF26" s="814" t="s">
        <v>388</v>
      </c>
      <c r="AG26" s="815"/>
      <c r="AH26" s="815"/>
      <c r="AI26" s="815"/>
      <c r="AJ26" s="816"/>
      <c r="AK26" s="734" t="s">
        <v>389</v>
      </c>
      <c r="AL26" s="734"/>
      <c r="AM26" s="734"/>
      <c r="AN26" s="734"/>
      <c r="AO26" s="735"/>
      <c r="AP26" s="733" t="s">
        <v>390</v>
      </c>
      <c r="AQ26" s="734"/>
      <c r="AR26" s="734"/>
      <c r="AS26" s="734"/>
      <c r="AT26" s="735"/>
      <c r="AU26" s="733" t="s">
        <v>391</v>
      </c>
      <c r="AV26" s="734"/>
      <c r="AW26" s="734"/>
      <c r="AX26" s="734"/>
      <c r="AY26" s="735"/>
      <c r="AZ26" s="733" t="s">
        <v>392</v>
      </c>
      <c r="BA26" s="734"/>
      <c r="BB26" s="734"/>
      <c r="BC26" s="734"/>
      <c r="BD26" s="735"/>
      <c r="BE26" s="733" t="s">
        <v>364</v>
      </c>
      <c r="BF26" s="734"/>
      <c r="BG26" s="734"/>
      <c r="BH26" s="734"/>
      <c r="BI26" s="740"/>
      <c r="BJ26" s="232"/>
      <c r="BK26" s="232"/>
      <c r="BL26" s="232"/>
      <c r="BM26" s="232"/>
      <c r="BN26" s="232"/>
      <c r="BO26" s="241"/>
      <c r="BP26" s="241"/>
      <c r="BQ26" s="238">
        <v>20</v>
      </c>
      <c r="BR26" s="239"/>
      <c r="BS26" s="773" t="s">
        <v>594</v>
      </c>
      <c r="BT26" s="774"/>
      <c r="BU26" s="774"/>
      <c r="BV26" s="774"/>
      <c r="BW26" s="774"/>
      <c r="BX26" s="774"/>
      <c r="BY26" s="774"/>
      <c r="BZ26" s="774"/>
      <c r="CA26" s="774"/>
      <c r="CB26" s="774"/>
      <c r="CC26" s="774"/>
      <c r="CD26" s="774"/>
      <c r="CE26" s="774"/>
      <c r="CF26" s="774"/>
      <c r="CG26" s="775"/>
      <c r="CH26" s="776">
        <v>-121</v>
      </c>
      <c r="CI26" s="777"/>
      <c r="CJ26" s="777"/>
      <c r="CK26" s="777"/>
      <c r="CL26" s="778"/>
      <c r="CM26" s="776">
        <v>-1241</v>
      </c>
      <c r="CN26" s="777"/>
      <c r="CO26" s="777"/>
      <c r="CP26" s="777"/>
      <c r="CQ26" s="778"/>
      <c r="CR26" s="776">
        <v>1900</v>
      </c>
      <c r="CS26" s="777"/>
      <c r="CT26" s="777"/>
      <c r="CU26" s="777"/>
      <c r="CV26" s="778"/>
      <c r="CW26" s="776">
        <v>232</v>
      </c>
      <c r="CX26" s="777"/>
      <c r="CY26" s="777"/>
      <c r="CZ26" s="777"/>
      <c r="DA26" s="778"/>
      <c r="DB26" s="776">
        <v>1787</v>
      </c>
      <c r="DC26" s="777"/>
      <c r="DD26" s="777"/>
      <c r="DE26" s="777"/>
      <c r="DF26" s="778"/>
      <c r="DG26" s="776">
        <v>0</v>
      </c>
      <c r="DH26" s="777"/>
      <c r="DI26" s="777"/>
      <c r="DJ26" s="777"/>
      <c r="DK26" s="778"/>
      <c r="DL26" s="776">
        <v>0</v>
      </c>
      <c r="DM26" s="777"/>
      <c r="DN26" s="777"/>
      <c r="DO26" s="777"/>
      <c r="DP26" s="778"/>
      <c r="DQ26" s="776">
        <v>0</v>
      </c>
      <c r="DR26" s="777"/>
      <c r="DS26" s="777"/>
      <c r="DT26" s="777"/>
      <c r="DU26" s="778"/>
      <c r="DV26" s="773" t="s">
        <v>619</v>
      </c>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t="s">
        <v>595</v>
      </c>
      <c r="BT27" s="774"/>
      <c r="BU27" s="774"/>
      <c r="BV27" s="774"/>
      <c r="BW27" s="774"/>
      <c r="BX27" s="774"/>
      <c r="BY27" s="774"/>
      <c r="BZ27" s="774"/>
      <c r="CA27" s="774"/>
      <c r="CB27" s="774"/>
      <c r="CC27" s="774"/>
      <c r="CD27" s="774"/>
      <c r="CE27" s="774"/>
      <c r="CF27" s="774"/>
      <c r="CG27" s="775"/>
      <c r="CH27" s="776">
        <v>123</v>
      </c>
      <c r="CI27" s="777"/>
      <c r="CJ27" s="777"/>
      <c r="CK27" s="777"/>
      <c r="CL27" s="778"/>
      <c r="CM27" s="776">
        <v>2071</v>
      </c>
      <c r="CN27" s="777"/>
      <c r="CO27" s="777"/>
      <c r="CP27" s="777"/>
      <c r="CQ27" s="778"/>
      <c r="CR27" s="776">
        <v>788</v>
      </c>
      <c r="CS27" s="777"/>
      <c r="CT27" s="777"/>
      <c r="CU27" s="777"/>
      <c r="CV27" s="778"/>
      <c r="CW27" s="776">
        <v>0</v>
      </c>
      <c r="CX27" s="777"/>
      <c r="CY27" s="777"/>
      <c r="CZ27" s="777"/>
      <c r="DA27" s="778"/>
      <c r="DB27" s="776">
        <v>0</v>
      </c>
      <c r="DC27" s="777"/>
      <c r="DD27" s="777"/>
      <c r="DE27" s="777"/>
      <c r="DF27" s="778"/>
      <c r="DG27" s="776">
        <v>0</v>
      </c>
      <c r="DH27" s="777"/>
      <c r="DI27" s="777"/>
      <c r="DJ27" s="777"/>
      <c r="DK27" s="778"/>
      <c r="DL27" s="776">
        <v>0</v>
      </c>
      <c r="DM27" s="777"/>
      <c r="DN27" s="777"/>
      <c r="DO27" s="777"/>
      <c r="DP27" s="778"/>
      <c r="DQ27" s="776">
        <v>0</v>
      </c>
      <c r="DR27" s="777"/>
      <c r="DS27" s="777"/>
      <c r="DT27" s="777"/>
      <c r="DU27" s="778"/>
      <c r="DV27" s="773" t="s">
        <v>620</v>
      </c>
      <c r="DW27" s="774"/>
      <c r="DX27" s="774"/>
      <c r="DY27" s="774"/>
      <c r="DZ27" s="779"/>
      <c r="EA27" s="230"/>
    </row>
    <row r="28" spans="1:131" ht="26.25" customHeight="1" thickTop="1" x14ac:dyDescent="0.2">
      <c r="A28" s="242">
        <v>1</v>
      </c>
      <c r="B28" s="749" t="s">
        <v>393</v>
      </c>
      <c r="C28" s="750"/>
      <c r="D28" s="750"/>
      <c r="E28" s="750"/>
      <c r="F28" s="750"/>
      <c r="G28" s="750"/>
      <c r="H28" s="750"/>
      <c r="I28" s="750"/>
      <c r="J28" s="750"/>
      <c r="K28" s="750"/>
      <c r="L28" s="750"/>
      <c r="M28" s="750"/>
      <c r="N28" s="750"/>
      <c r="O28" s="750"/>
      <c r="P28" s="751"/>
      <c r="Q28" s="822">
        <v>207379</v>
      </c>
      <c r="R28" s="823"/>
      <c r="S28" s="823"/>
      <c r="T28" s="823"/>
      <c r="U28" s="823"/>
      <c r="V28" s="823">
        <v>206486</v>
      </c>
      <c r="W28" s="823"/>
      <c r="X28" s="823"/>
      <c r="Y28" s="823"/>
      <c r="Z28" s="823"/>
      <c r="AA28" s="823">
        <v>893</v>
      </c>
      <c r="AB28" s="823"/>
      <c r="AC28" s="823"/>
      <c r="AD28" s="823"/>
      <c r="AE28" s="824"/>
      <c r="AF28" s="825">
        <v>892</v>
      </c>
      <c r="AG28" s="823"/>
      <c r="AH28" s="823"/>
      <c r="AI28" s="823"/>
      <c r="AJ28" s="826"/>
      <c r="AK28" s="827">
        <v>24000</v>
      </c>
      <c r="AL28" s="828"/>
      <c r="AM28" s="828"/>
      <c r="AN28" s="828"/>
      <c r="AO28" s="828"/>
      <c r="AP28" s="828">
        <v>0</v>
      </c>
      <c r="AQ28" s="828"/>
      <c r="AR28" s="828"/>
      <c r="AS28" s="828"/>
      <c r="AT28" s="828"/>
      <c r="AU28" s="828">
        <v>0</v>
      </c>
      <c r="AV28" s="828"/>
      <c r="AW28" s="828"/>
      <c r="AX28" s="828"/>
      <c r="AY28" s="828"/>
      <c r="AZ28" s="829" t="s">
        <v>498</v>
      </c>
      <c r="BA28" s="829"/>
      <c r="BB28" s="829"/>
      <c r="BC28" s="829"/>
      <c r="BD28" s="829"/>
      <c r="BE28" s="820"/>
      <c r="BF28" s="820"/>
      <c r="BG28" s="820"/>
      <c r="BH28" s="820"/>
      <c r="BI28" s="821"/>
      <c r="BJ28" s="232"/>
      <c r="BK28" s="232"/>
      <c r="BL28" s="232"/>
      <c r="BM28" s="232"/>
      <c r="BN28" s="232"/>
      <c r="BO28" s="241"/>
      <c r="BP28" s="241"/>
      <c r="BQ28" s="238">
        <v>22</v>
      </c>
      <c r="BR28" s="239"/>
      <c r="BS28" s="773" t="s">
        <v>596</v>
      </c>
      <c r="BT28" s="774"/>
      <c r="BU28" s="774"/>
      <c r="BV28" s="774"/>
      <c r="BW28" s="774"/>
      <c r="BX28" s="774"/>
      <c r="BY28" s="774"/>
      <c r="BZ28" s="774"/>
      <c r="CA28" s="774"/>
      <c r="CB28" s="774"/>
      <c r="CC28" s="774"/>
      <c r="CD28" s="774"/>
      <c r="CE28" s="774"/>
      <c r="CF28" s="774"/>
      <c r="CG28" s="775"/>
      <c r="CH28" s="776">
        <v>240</v>
      </c>
      <c r="CI28" s="777"/>
      <c r="CJ28" s="777"/>
      <c r="CK28" s="777"/>
      <c r="CL28" s="778"/>
      <c r="CM28" s="776">
        <v>4763</v>
      </c>
      <c r="CN28" s="777"/>
      <c r="CO28" s="777"/>
      <c r="CP28" s="777"/>
      <c r="CQ28" s="778"/>
      <c r="CR28" s="776">
        <v>77</v>
      </c>
      <c r="CS28" s="777"/>
      <c r="CT28" s="777"/>
      <c r="CU28" s="777"/>
      <c r="CV28" s="778"/>
      <c r="CW28" s="776">
        <v>267</v>
      </c>
      <c r="CX28" s="777"/>
      <c r="CY28" s="777"/>
      <c r="CZ28" s="777"/>
      <c r="DA28" s="778"/>
      <c r="DB28" s="776">
        <v>200</v>
      </c>
      <c r="DC28" s="777"/>
      <c r="DD28" s="777"/>
      <c r="DE28" s="777"/>
      <c r="DF28" s="778"/>
      <c r="DG28" s="776">
        <v>0</v>
      </c>
      <c r="DH28" s="777"/>
      <c r="DI28" s="777"/>
      <c r="DJ28" s="777"/>
      <c r="DK28" s="778"/>
      <c r="DL28" s="776">
        <v>0</v>
      </c>
      <c r="DM28" s="777"/>
      <c r="DN28" s="777"/>
      <c r="DO28" s="777"/>
      <c r="DP28" s="778"/>
      <c r="DQ28" s="776">
        <v>0</v>
      </c>
      <c r="DR28" s="777"/>
      <c r="DS28" s="777"/>
      <c r="DT28" s="777"/>
      <c r="DU28" s="778"/>
      <c r="DV28" s="773" t="s">
        <v>621</v>
      </c>
      <c r="DW28" s="774"/>
      <c r="DX28" s="774"/>
      <c r="DY28" s="774"/>
      <c r="DZ28" s="779"/>
      <c r="EA28" s="230"/>
    </row>
    <row r="29" spans="1:131" ht="26.25" customHeight="1" x14ac:dyDescent="0.2">
      <c r="A29" s="242">
        <v>2</v>
      </c>
      <c r="B29" s="780" t="s">
        <v>394</v>
      </c>
      <c r="C29" s="781"/>
      <c r="D29" s="781"/>
      <c r="E29" s="781"/>
      <c r="F29" s="781"/>
      <c r="G29" s="781"/>
      <c r="H29" s="781"/>
      <c r="I29" s="781"/>
      <c r="J29" s="781"/>
      <c r="K29" s="781"/>
      <c r="L29" s="781"/>
      <c r="M29" s="781"/>
      <c r="N29" s="781"/>
      <c r="O29" s="781"/>
      <c r="P29" s="782"/>
      <c r="Q29" s="783">
        <v>64004</v>
      </c>
      <c r="R29" s="784"/>
      <c r="S29" s="784"/>
      <c r="T29" s="784"/>
      <c r="U29" s="784"/>
      <c r="V29" s="784">
        <v>62422</v>
      </c>
      <c r="W29" s="784"/>
      <c r="X29" s="784"/>
      <c r="Y29" s="784"/>
      <c r="Z29" s="784"/>
      <c r="AA29" s="784">
        <v>1582</v>
      </c>
      <c r="AB29" s="784"/>
      <c r="AC29" s="784"/>
      <c r="AD29" s="784"/>
      <c r="AE29" s="785"/>
      <c r="AF29" s="786">
        <v>1582</v>
      </c>
      <c r="AG29" s="787"/>
      <c r="AH29" s="787"/>
      <c r="AI29" s="787"/>
      <c r="AJ29" s="788"/>
      <c r="AK29" s="834">
        <v>30030</v>
      </c>
      <c r="AL29" s="830"/>
      <c r="AM29" s="830"/>
      <c r="AN29" s="830"/>
      <c r="AO29" s="830"/>
      <c r="AP29" s="830">
        <v>0</v>
      </c>
      <c r="AQ29" s="830"/>
      <c r="AR29" s="830"/>
      <c r="AS29" s="830"/>
      <c r="AT29" s="830"/>
      <c r="AU29" s="830">
        <v>0</v>
      </c>
      <c r="AV29" s="830"/>
      <c r="AW29" s="830"/>
      <c r="AX29" s="830"/>
      <c r="AY29" s="830"/>
      <c r="AZ29" s="831" t="s">
        <v>498</v>
      </c>
      <c r="BA29" s="831"/>
      <c r="BB29" s="831"/>
      <c r="BC29" s="831"/>
      <c r="BD29" s="831"/>
      <c r="BE29" s="832"/>
      <c r="BF29" s="832"/>
      <c r="BG29" s="832"/>
      <c r="BH29" s="832"/>
      <c r="BI29" s="833"/>
      <c r="BJ29" s="232"/>
      <c r="BK29" s="232"/>
      <c r="BL29" s="232"/>
      <c r="BM29" s="232"/>
      <c r="BN29" s="232"/>
      <c r="BO29" s="241"/>
      <c r="BP29" s="241"/>
      <c r="BQ29" s="238">
        <v>23</v>
      </c>
      <c r="BR29" s="239"/>
      <c r="BS29" s="773" t="s">
        <v>597</v>
      </c>
      <c r="BT29" s="774"/>
      <c r="BU29" s="774"/>
      <c r="BV29" s="774"/>
      <c r="BW29" s="774"/>
      <c r="BX29" s="774"/>
      <c r="BY29" s="774"/>
      <c r="BZ29" s="774"/>
      <c r="CA29" s="774"/>
      <c r="CB29" s="774"/>
      <c r="CC29" s="774"/>
      <c r="CD29" s="774"/>
      <c r="CE29" s="774"/>
      <c r="CF29" s="774"/>
      <c r="CG29" s="775"/>
      <c r="CH29" s="776">
        <v>100</v>
      </c>
      <c r="CI29" s="777"/>
      <c r="CJ29" s="777"/>
      <c r="CK29" s="777"/>
      <c r="CL29" s="778"/>
      <c r="CM29" s="776">
        <v>1578</v>
      </c>
      <c r="CN29" s="777"/>
      <c r="CO29" s="777"/>
      <c r="CP29" s="777"/>
      <c r="CQ29" s="778"/>
      <c r="CR29" s="776">
        <v>82</v>
      </c>
      <c r="CS29" s="777"/>
      <c r="CT29" s="777"/>
      <c r="CU29" s="777"/>
      <c r="CV29" s="778"/>
      <c r="CW29" s="776">
        <v>0</v>
      </c>
      <c r="CX29" s="777"/>
      <c r="CY29" s="777"/>
      <c r="CZ29" s="777"/>
      <c r="DA29" s="778"/>
      <c r="DB29" s="776">
        <v>0</v>
      </c>
      <c r="DC29" s="777"/>
      <c r="DD29" s="777"/>
      <c r="DE29" s="777"/>
      <c r="DF29" s="778"/>
      <c r="DG29" s="776">
        <v>0</v>
      </c>
      <c r="DH29" s="777"/>
      <c r="DI29" s="777"/>
      <c r="DJ29" s="777"/>
      <c r="DK29" s="778"/>
      <c r="DL29" s="776">
        <v>0</v>
      </c>
      <c r="DM29" s="777"/>
      <c r="DN29" s="777"/>
      <c r="DO29" s="777"/>
      <c r="DP29" s="778"/>
      <c r="DQ29" s="776">
        <v>0</v>
      </c>
      <c r="DR29" s="777"/>
      <c r="DS29" s="777"/>
      <c r="DT29" s="777"/>
      <c r="DU29" s="778"/>
      <c r="DV29" s="773" t="s">
        <v>622</v>
      </c>
      <c r="DW29" s="774"/>
      <c r="DX29" s="774"/>
      <c r="DY29" s="774"/>
      <c r="DZ29" s="779"/>
      <c r="EA29" s="230"/>
    </row>
    <row r="30" spans="1:131" ht="26.25" customHeight="1" x14ac:dyDescent="0.2">
      <c r="A30" s="242">
        <v>3</v>
      </c>
      <c r="B30" s="780" t="s">
        <v>395</v>
      </c>
      <c r="C30" s="781"/>
      <c r="D30" s="781"/>
      <c r="E30" s="781"/>
      <c r="F30" s="781"/>
      <c r="G30" s="781"/>
      <c r="H30" s="781"/>
      <c r="I30" s="781"/>
      <c r="J30" s="781"/>
      <c r="K30" s="781"/>
      <c r="L30" s="781"/>
      <c r="M30" s="781"/>
      <c r="N30" s="781"/>
      <c r="O30" s="781"/>
      <c r="P30" s="782"/>
      <c r="Q30" s="783">
        <v>219536</v>
      </c>
      <c r="R30" s="784"/>
      <c r="S30" s="784"/>
      <c r="T30" s="784"/>
      <c r="U30" s="784"/>
      <c r="V30" s="784">
        <v>213386</v>
      </c>
      <c r="W30" s="784"/>
      <c r="X30" s="784"/>
      <c r="Y30" s="784"/>
      <c r="Z30" s="784"/>
      <c r="AA30" s="784">
        <v>6150</v>
      </c>
      <c r="AB30" s="784"/>
      <c r="AC30" s="784"/>
      <c r="AD30" s="784"/>
      <c r="AE30" s="785"/>
      <c r="AF30" s="786">
        <v>6151</v>
      </c>
      <c r="AG30" s="787"/>
      <c r="AH30" s="787"/>
      <c r="AI30" s="787"/>
      <c r="AJ30" s="788"/>
      <c r="AK30" s="834">
        <v>33679</v>
      </c>
      <c r="AL30" s="830"/>
      <c r="AM30" s="830"/>
      <c r="AN30" s="830"/>
      <c r="AO30" s="830"/>
      <c r="AP30" s="830">
        <v>0</v>
      </c>
      <c r="AQ30" s="830"/>
      <c r="AR30" s="830"/>
      <c r="AS30" s="830"/>
      <c r="AT30" s="830"/>
      <c r="AU30" s="830">
        <v>0</v>
      </c>
      <c r="AV30" s="830"/>
      <c r="AW30" s="830"/>
      <c r="AX30" s="830"/>
      <c r="AY30" s="830"/>
      <c r="AZ30" s="831" t="s">
        <v>498</v>
      </c>
      <c r="BA30" s="831"/>
      <c r="BB30" s="831"/>
      <c r="BC30" s="831"/>
      <c r="BD30" s="831"/>
      <c r="BE30" s="832"/>
      <c r="BF30" s="832"/>
      <c r="BG30" s="832"/>
      <c r="BH30" s="832"/>
      <c r="BI30" s="833"/>
      <c r="BJ30" s="232"/>
      <c r="BK30" s="232"/>
      <c r="BL30" s="232"/>
      <c r="BM30" s="232"/>
      <c r="BN30" s="232"/>
      <c r="BO30" s="241"/>
      <c r="BP30" s="241"/>
      <c r="BQ30" s="238">
        <v>24</v>
      </c>
      <c r="BR30" s="239"/>
      <c r="BS30" s="773" t="s">
        <v>598</v>
      </c>
      <c r="BT30" s="774"/>
      <c r="BU30" s="774"/>
      <c r="BV30" s="774"/>
      <c r="BW30" s="774"/>
      <c r="BX30" s="774"/>
      <c r="BY30" s="774"/>
      <c r="BZ30" s="774"/>
      <c r="CA30" s="774"/>
      <c r="CB30" s="774"/>
      <c r="CC30" s="774"/>
      <c r="CD30" s="774"/>
      <c r="CE30" s="774"/>
      <c r="CF30" s="774"/>
      <c r="CG30" s="775"/>
      <c r="CH30" s="776">
        <v>330</v>
      </c>
      <c r="CI30" s="777"/>
      <c r="CJ30" s="777"/>
      <c r="CK30" s="777"/>
      <c r="CL30" s="778"/>
      <c r="CM30" s="776">
        <v>4948</v>
      </c>
      <c r="CN30" s="777"/>
      <c r="CO30" s="777"/>
      <c r="CP30" s="777"/>
      <c r="CQ30" s="778"/>
      <c r="CR30" s="776">
        <v>100</v>
      </c>
      <c r="CS30" s="777"/>
      <c r="CT30" s="777"/>
      <c r="CU30" s="777"/>
      <c r="CV30" s="778"/>
      <c r="CW30" s="776">
        <v>0</v>
      </c>
      <c r="CX30" s="777"/>
      <c r="CY30" s="777"/>
      <c r="CZ30" s="777"/>
      <c r="DA30" s="778"/>
      <c r="DB30" s="776">
        <v>0</v>
      </c>
      <c r="DC30" s="777"/>
      <c r="DD30" s="777"/>
      <c r="DE30" s="777"/>
      <c r="DF30" s="778"/>
      <c r="DG30" s="776">
        <v>0</v>
      </c>
      <c r="DH30" s="777"/>
      <c r="DI30" s="777"/>
      <c r="DJ30" s="777"/>
      <c r="DK30" s="778"/>
      <c r="DL30" s="776">
        <v>0</v>
      </c>
      <c r="DM30" s="777"/>
      <c r="DN30" s="777"/>
      <c r="DO30" s="777"/>
      <c r="DP30" s="778"/>
      <c r="DQ30" s="776">
        <v>0</v>
      </c>
      <c r="DR30" s="777"/>
      <c r="DS30" s="777"/>
      <c r="DT30" s="777"/>
      <c r="DU30" s="778"/>
      <c r="DV30" s="773" t="s">
        <v>611</v>
      </c>
      <c r="DW30" s="774"/>
      <c r="DX30" s="774"/>
      <c r="DY30" s="774"/>
      <c r="DZ30" s="779"/>
      <c r="EA30" s="230"/>
    </row>
    <row r="31" spans="1:131" ht="26.25" customHeight="1" x14ac:dyDescent="0.2">
      <c r="A31" s="242">
        <v>4</v>
      </c>
      <c r="B31" s="780" t="s">
        <v>396</v>
      </c>
      <c r="C31" s="781"/>
      <c r="D31" s="781"/>
      <c r="E31" s="781"/>
      <c r="F31" s="781"/>
      <c r="G31" s="781"/>
      <c r="H31" s="781"/>
      <c r="I31" s="781"/>
      <c r="J31" s="781"/>
      <c r="K31" s="781"/>
      <c r="L31" s="781"/>
      <c r="M31" s="781"/>
      <c r="N31" s="781"/>
      <c r="O31" s="781"/>
      <c r="P31" s="782"/>
      <c r="Q31" s="783">
        <v>25014</v>
      </c>
      <c r="R31" s="784"/>
      <c r="S31" s="784"/>
      <c r="T31" s="784"/>
      <c r="U31" s="784"/>
      <c r="V31" s="784">
        <v>25614</v>
      </c>
      <c r="W31" s="784"/>
      <c r="X31" s="784"/>
      <c r="Y31" s="784"/>
      <c r="Z31" s="784"/>
      <c r="AA31" s="784">
        <v>-600</v>
      </c>
      <c r="AB31" s="784"/>
      <c r="AC31" s="784"/>
      <c r="AD31" s="784"/>
      <c r="AE31" s="785"/>
      <c r="AF31" s="786">
        <v>894</v>
      </c>
      <c r="AG31" s="787"/>
      <c r="AH31" s="787"/>
      <c r="AI31" s="787"/>
      <c r="AJ31" s="788"/>
      <c r="AK31" s="834">
        <v>6389</v>
      </c>
      <c r="AL31" s="830"/>
      <c r="AM31" s="830"/>
      <c r="AN31" s="830"/>
      <c r="AO31" s="830"/>
      <c r="AP31" s="830">
        <v>7364</v>
      </c>
      <c r="AQ31" s="830"/>
      <c r="AR31" s="830"/>
      <c r="AS31" s="830"/>
      <c r="AT31" s="830"/>
      <c r="AU31" s="830">
        <v>2739</v>
      </c>
      <c r="AV31" s="830"/>
      <c r="AW31" s="830"/>
      <c r="AX31" s="830"/>
      <c r="AY31" s="830"/>
      <c r="AZ31" s="831" t="s">
        <v>498</v>
      </c>
      <c r="BA31" s="831"/>
      <c r="BB31" s="831"/>
      <c r="BC31" s="831"/>
      <c r="BD31" s="831"/>
      <c r="BE31" s="832" t="s">
        <v>397</v>
      </c>
      <c r="BF31" s="832"/>
      <c r="BG31" s="832"/>
      <c r="BH31" s="832"/>
      <c r="BI31" s="833"/>
      <c r="BJ31" s="232"/>
      <c r="BK31" s="232"/>
      <c r="BL31" s="232"/>
      <c r="BM31" s="232"/>
      <c r="BN31" s="232"/>
      <c r="BO31" s="241"/>
      <c r="BP31" s="241"/>
      <c r="BQ31" s="238">
        <v>25</v>
      </c>
      <c r="BR31" s="239"/>
      <c r="BS31" s="773" t="s">
        <v>599</v>
      </c>
      <c r="BT31" s="774"/>
      <c r="BU31" s="774"/>
      <c r="BV31" s="774"/>
      <c r="BW31" s="774"/>
      <c r="BX31" s="774"/>
      <c r="BY31" s="774"/>
      <c r="BZ31" s="774"/>
      <c r="CA31" s="774"/>
      <c r="CB31" s="774"/>
      <c r="CC31" s="774"/>
      <c r="CD31" s="774"/>
      <c r="CE31" s="774"/>
      <c r="CF31" s="774"/>
      <c r="CG31" s="775"/>
      <c r="CH31" s="776">
        <v>51</v>
      </c>
      <c r="CI31" s="777"/>
      <c r="CJ31" s="777"/>
      <c r="CK31" s="777"/>
      <c r="CL31" s="778"/>
      <c r="CM31" s="776">
        <v>4178</v>
      </c>
      <c r="CN31" s="777"/>
      <c r="CO31" s="777"/>
      <c r="CP31" s="777"/>
      <c r="CQ31" s="778"/>
      <c r="CR31" s="776">
        <v>50</v>
      </c>
      <c r="CS31" s="777"/>
      <c r="CT31" s="777"/>
      <c r="CU31" s="777"/>
      <c r="CV31" s="778"/>
      <c r="CW31" s="776">
        <v>0</v>
      </c>
      <c r="CX31" s="777"/>
      <c r="CY31" s="777"/>
      <c r="CZ31" s="777"/>
      <c r="DA31" s="778"/>
      <c r="DB31" s="776">
        <v>12425</v>
      </c>
      <c r="DC31" s="777"/>
      <c r="DD31" s="777"/>
      <c r="DE31" s="777"/>
      <c r="DF31" s="778"/>
      <c r="DG31" s="776">
        <v>0</v>
      </c>
      <c r="DH31" s="777"/>
      <c r="DI31" s="777"/>
      <c r="DJ31" s="777"/>
      <c r="DK31" s="778"/>
      <c r="DL31" s="776">
        <v>0</v>
      </c>
      <c r="DM31" s="777"/>
      <c r="DN31" s="777"/>
      <c r="DO31" s="777"/>
      <c r="DP31" s="778"/>
      <c r="DQ31" s="776">
        <v>0</v>
      </c>
      <c r="DR31" s="777"/>
      <c r="DS31" s="777"/>
      <c r="DT31" s="777"/>
      <c r="DU31" s="778"/>
      <c r="DV31" s="773" t="s">
        <v>611</v>
      </c>
      <c r="DW31" s="774"/>
      <c r="DX31" s="774"/>
      <c r="DY31" s="774"/>
      <c r="DZ31" s="779"/>
      <c r="EA31" s="230"/>
    </row>
    <row r="32" spans="1:131" ht="26.25" customHeight="1" x14ac:dyDescent="0.2">
      <c r="A32" s="242">
        <v>5</v>
      </c>
      <c r="B32" s="780" t="s">
        <v>398</v>
      </c>
      <c r="C32" s="781"/>
      <c r="D32" s="781"/>
      <c r="E32" s="781"/>
      <c r="F32" s="781"/>
      <c r="G32" s="781"/>
      <c r="H32" s="781"/>
      <c r="I32" s="781"/>
      <c r="J32" s="781"/>
      <c r="K32" s="781"/>
      <c r="L32" s="781"/>
      <c r="M32" s="781"/>
      <c r="N32" s="781"/>
      <c r="O32" s="781"/>
      <c r="P32" s="782"/>
      <c r="Q32" s="783">
        <v>85306</v>
      </c>
      <c r="R32" s="784"/>
      <c r="S32" s="784"/>
      <c r="T32" s="784"/>
      <c r="U32" s="784"/>
      <c r="V32" s="784">
        <v>74280</v>
      </c>
      <c r="W32" s="784"/>
      <c r="X32" s="784"/>
      <c r="Y32" s="784"/>
      <c r="Z32" s="784"/>
      <c r="AA32" s="784">
        <v>11026</v>
      </c>
      <c r="AB32" s="784"/>
      <c r="AC32" s="784"/>
      <c r="AD32" s="784"/>
      <c r="AE32" s="785"/>
      <c r="AF32" s="786" t="s">
        <v>122</v>
      </c>
      <c r="AG32" s="787"/>
      <c r="AH32" s="787"/>
      <c r="AI32" s="787"/>
      <c r="AJ32" s="788"/>
      <c r="AK32" s="834">
        <v>9843</v>
      </c>
      <c r="AL32" s="830"/>
      <c r="AM32" s="830"/>
      <c r="AN32" s="830"/>
      <c r="AO32" s="830"/>
      <c r="AP32" s="830">
        <v>350038</v>
      </c>
      <c r="AQ32" s="830"/>
      <c r="AR32" s="830"/>
      <c r="AS32" s="830"/>
      <c r="AT32" s="830"/>
      <c r="AU32" s="830">
        <v>65107</v>
      </c>
      <c r="AV32" s="830"/>
      <c r="AW32" s="830"/>
      <c r="AX32" s="830"/>
      <c r="AY32" s="830"/>
      <c r="AZ32" s="831" t="s">
        <v>498</v>
      </c>
      <c r="BA32" s="831"/>
      <c r="BB32" s="831"/>
      <c r="BC32" s="831"/>
      <c r="BD32" s="831"/>
      <c r="BE32" s="832" t="s">
        <v>397</v>
      </c>
      <c r="BF32" s="832"/>
      <c r="BG32" s="832"/>
      <c r="BH32" s="832"/>
      <c r="BI32" s="833"/>
      <c r="BJ32" s="232"/>
      <c r="BK32" s="232"/>
      <c r="BL32" s="232"/>
      <c r="BM32" s="232"/>
      <c r="BN32" s="232"/>
      <c r="BO32" s="241"/>
      <c r="BP32" s="241"/>
      <c r="BQ32" s="238">
        <v>26</v>
      </c>
      <c r="BR32" s="239"/>
      <c r="BS32" s="773" t="s">
        <v>600</v>
      </c>
      <c r="BT32" s="774"/>
      <c r="BU32" s="774"/>
      <c r="BV32" s="774"/>
      <c r="BW32" s="774"/>
      <c r="BX32" s="774"/>
      <c r="BY32" s="774"/>
      <c r="BZ32" s="774"/>
      <c r="CA32" s="774"/>
      <c r="CB32" s="774"/>
      <c r="CC32" s="774"/>
      <c r="CD32" s="774"/>
      <c r="CE32" s="774"/>
      <c r="CF32" s="774"/>
      <c r="CG32" s="775"/>
      <c r="CH32" s="776">
        <v>0</v>
      </c>
      <c r="CI32" s="777"/>
      <c r="CJ32" s="777"/>
      <c r="CK32" s="777"/>
      <c r="CL32" s="778"/>
      <c r="CM32" s="776">
        <v>321668</v>
      </c>
      <c r="CN32" s="777"/>
      <c r="CO32" s="777"/>
      <c r="CP32" s="777"/>
      <c r="CQ32" s="778"/>
      <c r="CR32" s="776">
        <v>160834</v>
      </c>
      <c r="CS32" s="777"/>
      <c r="CT32" s="777"/>
      <c r="CU32" s="777"/>
      <c r="CV32" s="778"/>
      <c r="CW32" s="776">
        <v>0</v>
      </c>
      <c r="CX32" s="777"/>
      <c r="CY32" s="777"/>
      <c r="CZ32" s="777"/>
      <c r="DA32" s="778"/>
      <c r="DB32" s="776">
        <v>21077</v>
      </c>
      <c r="DC32" s="777"/>
      <c r="DD32" s="777"/>
      <c r="DE32" s="777"/>
      <c r="DF32" s="778"/>
      <c r="DG32" s="776">
        <v>247215</v>
      </c>
      <c r="DH32" s="777"/>
      <c r="DI32" s="777"/>
      <c r="DJ32" s="777"/>
      <c r="DK32" s="778"/>
      <c r="DL32" s="776">
        <v>0</v>
      </c>
      <c r="DM32" s="777"/>
      <c r="DN32" s="777"/>
      <c r="DO32" s="777"/>
      <c r="DP32" s="778"/>
      <c r="DQ32" s="776">
        <v>0</v>
      </c>
      <c r="DR32" s="777"/>
      <c r="DS32" s="777"/>
      <c r="DT32" s="777"/>
      <c r="DU32" s="778"/>
      <c r="DV32" s="773" t="s">
        <v>611</v>
      </c>
      <c r="DW32" s="774"/>
      <c r="DX32" s="774"/>
      <c r="DY32" s="774"/>
      <c r="DZ32" s="779"/>
      <c r="EA32" s="230"/>
    </row>
    <row r="33" spans="1:131" ht="26.25" customHeight="1" x14ac:dyDescent="0.2">
      <c r="A33" s="242">
        <v>6</v>
      </c>
      <c r="B33" s="780" t="s">
        <v>399</v>
      </c>
      <c r="C33" s="781"/>
      <c r="D33" s="781"/>
      <c r="E33" s="781"/>
      <c r="F33" s="781"/>
      <c r="G33" s="781"/>
      <c r="H33" s="781"/>
      <c r="I33" s="781"/>
      <c r="J33" s="781"/>
      <c r="K33" s="781"/>
      <c r="L33" s="781"/>
      <c r="M33" s="781"/>
      <c r="N33" s="781"/>
      <c r="O33" s="781"/>
      <c r="P33" s="782"/>
      <c r="Q33" s="783">
        <v>46265</v>
      </c>
      <c r="R33" s="784"/>
      <c r="S33" s="784"/>
      <c r="T33" s="784"/>
      <c r="U33" s="784"/>
      <c r="V33" s="784">
        <v>46678</v>
      </c>
      <c r="W33" s="784"/>
      <c r="X33" s="784"/>
      <c r="Y33" s="784"/>
      <c r="Z33" s="784"/>
      <c r="AA33" s="784">
        <v>-413</v>
      </c>
      <c r="AB33" s="784"/>
      <c r="AC33" s="784"/>
      <c r="AD33" s="784"/>
      <c r="AE33" s="785"/>
      <c r="AF33" s="786">
        <v>22845</v>
      </c>
      <c r="AG33" s="787"/>
      <c r="AH33" s="787"/>
      <c r="AI33" s="787"/>
      <c r="AJ33" s="788"/>
      <c r="AK33" s="834">
        <v>761</v>
      </c>
      <c r="AL33" s="830"/>
      <c r="AM33" s="830"/>
      <c r="AN33" s="830"/>
      <c r="AO33" s="830"/>
      <c r="AP33" s="830">
        <v>72399</v>
      </c>
      <c r="AQ33" s="830"/>
      <c r="AR33" s="830"/>
      <c r="AS33" s="830"/>
      <c r="AT33" s="830"/>
      <c r="AU33" s="830">
        <v>362</v>
      </c>
      <c r="AV33" s="830"/>
      <c r="AW33" s="830"/>
      <c r="AX33" s="830"/>
      <c r="AY33" s="830"/>
      <c r="AZ33" s="831" t="s">
        <v>498</v>
      </c>
      <c r="BA33" s="831"/>
      <c r="BB33" s="831"/>
      <c r="BC33" s="831"/>
      <c r="BD33" s="831"/>
      <c r="BE33" s="832" t="s">
        <v>397</v>
      </c>
      <c r="BF33" s="832"/>
      <c r="BG33" s="832"/>
      <c r="BH33" s="832"/>
      <c r="BI33" s="833"/>
      <c r="BJ33" s="232"/>
      <c r="BK33" s="232"/>
      <c r="BL33" s="232"/>
      <c r="BM33" s="232"/>
      <c r="BN33" s="232"/>
      <c r="BO33" s="241"/>
      <c r="BP33" s="241"/>
      <c r="BQ33" s="238">
        <v>27</v>
      </c>
      <c r="BR33" s="239"/>
      <c r="BS33" s="773" t="s">
        <v>601</v>
      </c>
      <c r="BT33" s="774"/>
      <c r="BU33" s="774"/>
      <c r="BV33" s="774"/>
      <c r="BW33" s="774"/>
      <c r="BX33" s="774"/>
      <c r="BY33" s="774"/>
      <c r="BZ33" s="774"/>
      <c r="CA33" s="774"/>
      <c r="CB33" s="774"/>
      <c r="CC33" s="774"/>
      <c r="CD33" s="774"/>
      <c r="CE33" s="774"/>
      <c r="CF33" s="774"/>
      <c r="CG33" s="775"/>
      <c r="CH33" s="776">
        <v>-1465</v>
      </c>
      <c r="CI33" s="777"/>
      <c r="CJ33" s="777"/>
      <c r="CK33" s="777"/>
      <c r="CL33" s="778"/>
      <c r="CM33" s="776">
        <v>119451</v>
      </c>
      <c r="CN33" s="777"/>
      <c r="CO33" s="777"/>
      <c r="CP33" s="777"/>
      <c r="CQ33" s="778"/>
      <c r="CR33" s="776">
        <v>113981</v>
      </c>
      <c r="CS33" s="777"/>
      <c r="CT33" s="777"/>
      <c r="CU33" s="777"/>
      <c r="CV33" s="778"/>
      <c r="CW33" s="776">
        <v>16567</v>
      </c>
      <c r="CX33" s="777"/>
      <c r="CY33" s="777"/>
      <c r="CZ33" s="777"/>
      <c r="DA33" s="778"/>
      <c r="DB33" s="776">
        <v>1476</v>
      </c>
      <c r="DC33" s="777"/>
      <c r="DD33" s="777"/>
      <c r="DE33" s="777"/>
      <c r="DF33" s="778"/>
      <c r="DG33" s="776">
        <v>0</v>
      </c>
      <c r="DH33" s="777"/>
      <c r="DI33" s="777"/>
      <c r="DJ33" s="777"/>
      <c r="DK33" s="778"/>
      <c r="DL33" s="776">
        <v>0</v>
      </c>
      <c r="DM33" s="777"/>
      <c r="DN33" s="777"/>
      <c r="DO33" s="777"/>
      <c r="DP33" s="778"/>
      <c r="DQ33" s="776">
        <v>0</v>
      </c>
      <c r="DR33" s="777"/>
      <c r="DS33" s="777"/>
      <c r="DT33" s="777"/>
      <c r="DU33" s="778"/>
      <c r="DV33" s="773" t="s">
        <v>623</v>
      </c>
      <c r="DW33" s="774"/>
      <c r="DX33" s="774"/>
      <c r="DY33" s="774"/>
      <c r="DZ33" s="779"/>
      <c r="EA33" s="230"/>
    </row>
    <row r="34" spans="1:131" ht="26.25" customHeight="1" x14ac:dyDescent="0.2">
      <c r="A34" s="242">
        <v>7</v>
      </c>
      <c r="B34" s="780" t="s">
        <v>400</v>
      </c>
      <c r="C34" s="781"/>
      <c r="D34" s="781"/>
      <c r="E34" s="781"/>
      <c r="F34" s="781"/>
      <c r="G34" s="781"/>
      <c r="H34" s="781"/>
      <c r="I34" s="781"/>
      <c r="J34" s="781"/>
      <c r="K34" s="781"/>
      <c r="L34" s="781"/>
      <c r="M34" s="781"/>
      <c r="N34" s="781"/>
      <c r="O34" s="781"/>
      <c r="P34" s="782"/>
      <c r="Q34" s="783">
        <v>945</v>
      </c>
      <c r="R34" s="784"/>
      <c r="S34" s="784"/>
      <c r="T34" s="784"/>
      <c r="U34" s="784"/>
      <c r="V34" s="784">
        <v>889</v>
      </c>
      <c r="W34" s="784"/>
      <c r="X34" s="784"/>
      <c r="Y34" s="784"/>
      <c r="Z34" s="784"/>
      <c r="AA34" s="784">
        <v>56</v>
      </c>
      <c r="AB34" s="784"/>
      <c r="AC34" s="784"/>
      <c r="AD34" s="784"/>
      <c r="AE34" s="785"/>
      <c r="AF34" s="786">
        <v>2600</v>
      </c>
      <c r="AG34" s="787"/>
      <c r="AH34" s="787"/>
      <c r="AI34" s="787"/>
      <c r="AJ34" s="788"/>
      <c r="AK34" s="834">
        <v>1</v>
      </c>
      <c r="AL34" s="830"/>
      <c r="AM34" s="830"/>
      <c r="AN34" s="830"/>
      <c r="AO34" s="830"/>
      <c r="AP34" s="830">
        <v>0</v>
      </c>
      <c r="AQ34" s="830"/>
      <c r="AR34" s="830"/>
      <c r="AS34" s="830"/>
      <c r="AT34" s="830"/>
      <c r="AU34" s="830">
        <v>0</v>
      </c>
      <c r="AV34" s="830"/>
      <c r="AW34" s="830"/>
      <c r="AX34" s="830"/>
      <c r="AY34" s="830"/>
      <c r="AZ34" s="831" t="s">
        <v>498</v>
      </c>
      <c r="BA34" s="831"/>
      <c r="BB34" s="831"/>
      <c r="BC34" s="831"/>
      <c r="BD34" s="831"/>
      <c r="BE34" s="832" t="s">
        <v>397</v>
      </c>
      <c r="BF34" s="832"/>
      <c r="BG34" s="832"/>
      <c r="BH34" s="832"/>
      <c r="BI34" s="833"/>
      <c r="BJ34" s="232"/>
      <c r="BK34" s="232"/>
      <c r="BL34" s="232"/>
      <c r="BM34" s="232"/>
      <c r="BN34" s="232"/>
      <c r="BO34" s="241"/>
      <c r="BP34" s="241"/>
      <c r="BQ34" s="238">
        <v>28</v>
      </c>
      <c r="BR34" s="239"/>
      <c r="BS34" s="773" t="s">
        <v>602</v>
      </c>
      <c r="BT34" s="774"/>
      <c r="BU34" s="774"/>
      <c r="BV34" s="774"/>
      <c r="BW34" s="774"/>
      <c r="BX34" s="774"/>
      <c r="BY34" s="774"/>
      <c r="BZ34" s="774"/>
      <c r="CA34" s="774"/>
      <c r="CB34" s="774"/>
      <c r="CC34" s="774"/>
      <c r="CD34" s="774"/>
      <c r="CE34" s="774"/>
      <c r="CF34" s="774"/>
      <c r="CG34" s="775"/>
      <c r="CH34" s="776">
        <v>290</v>
      </c>
      <c r="CI34" s="777"/>
      <c r="CJ34" s="777"/>
      <c r="CK34" s="777"/>
      <c r="CL34" s="778"/>
      <c r="CM34" s="776">
        <v>1978</v>
      </c>
      <c r="CN34" s="777"/>
      <c r="CO34" s="777"/>
      <c r="CP34" s="777"/>
      <c r="CQ34" s="778"/>
      <c r="CR34" s="776">
        <v>600</v>
      </c>
      <c r="CS34" s="777"/>
      <c r="CT34" s="777"/>
      <c r="CU34" s="777"/>
      <c r="CV34" s="778"/>
      <c r="CW34" s="776">
        <v>0</v>
      </c>
      <c r="CX34" s="777"/>
      <c r="CY34" s="777"/>
      <c r="CZ34" s="777"/>
      <c r="DA34" s="778"/>
      <c r="DB34" s="776">
        <v>0</v>
      </c>
      <c r="DC34" s="777"/>
      <c r="DD34" s="777"/>
      <c r="DE34" s="777"/>
      <c r="DF34" s="778"/>
      <c r="DG34" s="776">
        <v>0</v>
      </c>
      <c r="DH34" s="777"/>
      <c r="DI34" s="777"/>
      <c r="DJ34" s="777"/>
      <c r="DK34" s="778"/>
      <c r="DL34" s="776">
        <v>0</v>
      </c>
      <c r="DM34" s="777"/>
      <c r="DN34" s="777"/>
      <c r="DO34" s="777"/>
      <c r="DP34" s="778"/>
      <c r="DQ34" s="776">
        <v>0</v>
      </c>
      <c r="DR34" s="777"/>
      <c r="DS34" s="777"/>
      <c r="DT34" s="777"/>
      <c r="DU34" s="778"/>
      <c r="DV34" s="773" t="s">
        <v>605</v>
      </c>
      <c r="DW34" s="774"/>
      <c r="DX34" s="774"/>
      <c r="DY34" s="774"/>
      <c r="DZ34" s="779"/>
      <c r="EA34" s="230"/>
    </row>
    <row r="35" spans="1:131" ht="26.25" customHeight="1" x14ac:dyDescent="0.2">
      <c r="A35" s="242">
        <v>8</v>
      </c>
      <c r="B35" s="780" t="s">
        <v>401</v>
      </c>
      <c r="C35" s="781"/>
      <c r="D35" s="781"/>
      <c r="E35" s="781"/>
      <c r="F35" s="781"/>
      <c r="G35" s="781"/>
      <c r="H35" s="781"/>
      <c r="I35" s="781"/>
      <c r="J35" s="781"/>
      <c r="K35" s="781"/>
      <c r="L35" s="781"/>
      <c r="M35" s="781"/>
      <c r="N35" s="781"/>
      <c r="O35" s="781"/>
      <c r="P35" s="782"/>
      <c r="Q35" s="783">
        <v>73648</v>
      </c>
      <c r="R35" s="784"/>
      <c r="S35" s="784"/>
      <c r="T35" s="784"/>
      <c r="U35" s="784"/>
      <c r="V35" s="784">
        <v>74138</v>
      </c>
      <c r="W35" s="784"/>
      <c r="X35" s="784"/>
      <c r="Y35" s="784"/>
      <c r="Z35" s="784"/>
      <c r="AA35" s="784">
        <v>-490</v>
      </c>
      <c r="AB35" s="784"/>
      <c r="AC35" s="784"/>
      <c r="AD35" s="784"/>
      <c r="AE35" s="785"/>
      <c r="AF35" s="786">
        <v>23555</v>
      </c>
      <c r="AG35" s="787"/>
      <c r="AH35" s="787"/>
      <c r="AI35" s="787"/>
      <c r="AJ35" s="788"/>
      <c r="AK35" s="834">
        <v>35556</v>
      </c>
      <c r="AL35" s="830"/>
      <c r="AM35" s="830"/>
      <c r="AN35" s="830"/>
      <c r="AO35" s="830"/>
      <c r="AP35" s="830">
        <v>420020</v>
      </c>
      <c r="AQ35" s="830"/>
      <c r="AR35" s="830"/>
      <c r="AS35" s="830"/>
      <c r="AT35" s="830"/>
      <c r="AU35" s="830">
        <v>325516</v>
      </c>
      <c r="AV35" s="830"/>
      <c r="AW35" s="830"/>
      <c r="AX35" s="830"/>
      <c r="AY35" s="830"/>
      <c r="AZ35" s="831" t="s">
        <v>498</v>
      </c>
      <c r="BA35" s="831"/>
      <c r="BB35" s="831"/>
      <c r="BC35" s="831"/>
      <c r="BD35" s="831"/>
      <c r="BE35" s="832" t="s">
        <v>397</v>
      </c>
      <c r="BF35" s="832"/>
      <c r="BG35" s="832"/>
      <c r="BH35" s="832"/>
      <c r="BI35" s="833"/>
      <c r="BJ35" s="232"/>
      <c r="BK35" s="232"/>
      <c r="BL35" s="232"/>
      <c r="BM35" s="232"/>
      <c r="BN35" s="232"/>
      <c r="BO35" s="241"/>
      <c r="BP35" s="241"/>
      <c r="BQ35" s="238">
        <v>29</v>
      </c>
      <c r="BR35" s="239"/>
      <c r="BS35" s="773" t="s">
        <v>603</v>
      </c>
      <c r="BT35" s="774"/>
      <c r="BU35" s="774"/>
      <c r="BV35" s="774"/>
      <c r="BW35" s="774"/>
      <c r="BX35" s="774"/>
      <c r="BY35" s="774"/>
      <c r="BZ35" s="774"/>
      <c r="CA35" s="774"/>
      <c r="CB35" s="774"/>
      <c r="CC35" s="774"/>
      <c r="CD35" s="774"/>
      <c r="CE35" s="774"/>
      <c r="CF35" s="774"/>
      <c r="CG35" s="775"/>
      <c r="CH35" s="776">
        <v>1</v>
      </c>
      <c r="CI35" s="777"/>
      <c r="CJ35" s="777"/>
      <c r="CK35" s="777"/>
      <c r="CL35" s="778"/>
      <c r="CM35" s="776">
        <v>75918</v>
      </c>
      <c r="CN35" s="777"/>
      <c r="CO35" s="777"/>
      <c r="CP35" s="777"/>
      <c r="CQ35" s="778"/>
      <c r="CR35" s="776">
        <v>2368</v>
      </c>
      <c r="CS35" s="777"/>
      <c r="CT35" s="777"/>
      <c r="CU35" s="777"/>
      <c r="CV35" s="778"/>
      <c r="CW35" s="776">
        <v>0</v>
      </c>
      <c r="CX35" s="777"/>
      <c r="CY35" s="777"/>
      <c r="CZ35" s="777"/>
      <c r="DA35" s="778"/>
      <c r="DB35" s="776">
        <v>74</v>
      </c>
      <c r="DC35" s="777"/>
      <c r="DD35" s="777"/>
      <c r="DE35" s="777"/>
      <c r="DF35" s="778"/>
      <c r="DG35" s="776">
        <v>0</v>
      </c>
      <c r="DH35" s="777"/>
      <c r="DI35" s="777"/>
      <c r="DJ35" s="777"/>
      <c r="DK35" s="778"/>
      <c r="DL35" s="776">
        <v>0</v>
      </c>
      <c r="DM35" s="777"/>
      <c r="DN35" s="777"/>
      <c r="DO35" s="777"/>
      <c r="DP35" s="778"/>
      <c r="DQ35" s="776">
        <v>0</v>
      </c>
      <c r="DR35" s="777"/>
      <c r="DS35" s="777"/>
      <c r="DT35" s="777"/>
      <c r="DU35" s="778"/>
      <c r="DV35" s="773" t="s">
        <v>624</v>
      </c>
      <c r="DW35" s="774"/>
      <c r="DX35" s="774"/>
      <c r="DY35" s="774"/>
      <c r="DZ35" s="779"/>
      <c r="EA35" s="230"/>
    </row>
    <row r="36" spans="1:131" ht="26.25" customHeight="1" x14ac:dyDescent="0.2">
      <c r="A36" s="242">
        <v>9</v>
      </c>
      <c r="B36" s="780" t="s">
        <v>402</v>
      </c>
      <c r="C36" s="781"/>
      <c r="D36" s="781"/>
      <c r="E36" s="781"/>
      <c r="F36" s="781"/>
      <c r="G36" s="781"/>
      <c r="H36" s="781"/>
      <c r="I36" s="781"/>
      <c r="J36" s="781"/>
      <c r="K36" s="781"/>
      <c r="L36" s="781"/>
      <c r="M36" s="781"/>
      <c r="N36" s="781"/>
      <c r="O36" s="781"/>
      <c r="P36" s="782"/>
      <c r="Q36" s="783">
        <v>8432</v>
      </c>
      <c r="R36" s="784"/>
      <c r="S36" s="784"/>
      <c r="T36" s="784"/>
      <c r="U36" s="784"/>
      <c r="V36" s="784">
        <v>8431</v>
      </c>
      <c r="W36" s="784"/>
      <c r="X36" s="784"/>
      <c r="Y36" s="784"/>
      <c r="Z36" s="784"/>
      <c r="AA36" s="784">
        <v>1</v>
      </c>
      <c r="AB36" s="784"/>
      <c r="AC36" s="784"/>
      <c r="AD36" s="784"/>
      <c r="AE36" s="785"/>
      <c r="AF36" s="786" t="s">
        <v>122</v>
      </c>
      <c r="AG36" s="787"/>
      <c r="AH36" s="787"/>
      <c r="AI36" s="787"/>
      <c r="AJ36" s="788"/>
      <c r="AK36" s="834">
        <v>2539</v>
      </c>
      <c r="AL36" s="830"/>
      <c r="AM36" s="830"/>
      <c r="AN36" s="830"/>
      <c r="AO36" s="830"/>
      <c r="AP36" s="830">
        <v>15492</v>
      </c>
      <c r="AQ36" s="830"/>
      <c r="AR36" s="830"/>
      <c r="AS36" s="830"/>
      <c r="AT36" s="830"/>
      <c r="AU36" s="830">
        <v>9372</v>
      </c>
      <c r="AV36" s="830"/>
      <c r="AW36" s="830"/>
      <c r="AX36" s="830"/>
      <c r="AY36" s="830"/>
      <c r="AZ36" s="831" t="s">
        <v>498</v>
      </c>
      <c r="BA36" s="831"/>
      <c r="BB36" s="831"/>
      <c r="BC36" s="831"/>
      <c r="BD36" s="831"/>
      <c r="BE36" s="832" t="s">
        <v>403</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t="s">
        <v>404</v>
      </c>
      <c r="C37" s="781"/>
      <c r="D37" s="781"/>
      <c r="E37" s="781"/>
      <c r="F37" s="781"/>
      <c r="G37" s="781"/>
      <c r="H37" s="781"/>
      <c r="I37" s="781"/>
      <c r="J37" s="781"/>
      <c r="K37" s="781"/>
      <c r="L37" s="781"/>
      <c r="M37" s="781"/>
      <c r="N37" s="781"/>
      <c r="O37" s="781"/>
      <c r="P37" s="782"/>
      <c r="Q37" s="783">
        <v>385</v>
      </c>
      <c r="R37" s="784"/>
      <c r="S37" s="784"/>
      <c r="T37" s="784"/>
      <c r="U37" s="784"/>
      <c r="V37" s="784">
        <v>375</v>
      </c>
      <c r="W37" s="784"/>
      <c r="X37" s="784"/>
      <c r="Y37" s="784"/>
      <c r="Z37" s="784"/>
      <c r="AA37" s="784">
        <v>10</v>
      </c>
      <c r="AB37" s="784"/>
      <c r="AC37" s="784"/>
      <c r="AD37" s="784"/>
      <c r="AE37" s="785"/>
      <c r="AF37" s="786" t="s">
        <v>122</v>
      </c>
      <c r="AG37" s="787"/>
      <c r="AH37" s="787"/>
      <c r="AI37" s="787"/>
      <c r="AJ37" s="788"/>
      <c r="AK37" s="834">
        <v>239</v>
      </c>
      <c r="AL37" s="830"/>
      <c r="AM37" s="830"/>
      <c r="AN37" s="830"/>
      <c r="AO37" s="830"/>
      <c r="AP37" s="830">
        <v>5973</v>
      </c>
      <c r="AQ37" s="830"/>
      <c r="AR37" s="830"/>
      <c r="AS37" s="830"/>
      <c r="AT37" s="830"/>
      <c r="AU37" s="830">
        <v>0</v>
      </c>
      <c r="AV37" s="830"/>
      <c r="AW37" s="830"/>
      <c r="AX37" s="830"/>
      <c r="AY37" s="830"/>
      <c r="AZ37" s="831" t="s">
        <v>498</v>
      </c>
      <c r="BA37" s="831"/>
      <c r="BB37" s="831"/>
      <c r="BC37" s="831"/>
      <c r="BD37" s="831"/>
      <c r="BE37" s="832" t="s">
        <v>403</v>
      </c>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t="s">
        <v>405</v>
      </c>
      <c r="C38" s="781"/>
      <c r="D38" s="781"/>
      <c r="E38" s="781"/>
      <c r="F38" s="781"/>
      <c r="G38" s="781"/>
      <c r="H38" s="781"/>
      <c r="I38" s="781"/>
      <c r="J38" s="781"/>
      <c r="K38" s="781"/>
      <c r="L38" s="781"/>
      <c r="M38" s="781"/>
      <c r="N38" s="781"/>
      <c r="O38" s="781"/>
      <c r="P38" s="782"/>
      <c r="Q38" s="783">
        <v>99</v>
      </c>
      <c r="R38" s="784"/>
      <c r="S38" s="784"/>
      <c r="T38" s="784"/>
      <c r="U38" s="784"/>
      <c r="V38" s="784">
        <v>99</v>
      </c>
      <c r="W38" s="784"/>
      <c r="X38" s="784"/>
      <c r="Y38" s="784"/>
      <c r="Z38" s="784"/>
      <c r="AA38" s="784">
        <v>0</v>
      </c>
      <c r="AB38" s="784"/>
      <c r="AC38" s="784"/>
      <c r="AD38" s="784"/>
      <c r="AE38" s="785"/>
      <c r="AF38" s="786" t="s">
        <v>122</v>
      </c>
      <c r="AG38" s="787"/>
      <c r="AH38" s="787"/>
      <c r="AI38" s="787"/>
      <c r="AJ38" s="788"/>
      <c r="AK38" s="834">
        <v>78</v>
      </c>
      <c r="AL38" s="830"/>
      <c r="AM38" s="830"/>
      <c r="AN38" s="830"/>
      <c r="AO38" s="830"/>
      <c r="AP38" s="830">
        <v>487</v>
      </c>
      <c r="AQ38" s="830"/>
      <c r="AR38" s="830"/>
      <c r="AS38" s="830"/>
      <c r="AT38" s="830"/>
      <c r="AU38" s="830">
        <v>166</v>
      </c>
      <c r="AV38" s="830"/>
      <c r="AW38" s="830"/>
      <c r="AX38" s="830"/>
      <c r="AY38" s="830"/>
      <c r="AZ38" s="831" t="s">
        <v>498</v>
      </c>
      <c r="BA38" s="831"/>
      <c r="BB38" s="831"/>
      <c r="BC38" s="831"/>
      <c r="BD38" s="831"/>
      <c r="BE38" s="832" t="s">
        <v>403</v>
      </c>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381</v>
      </c>
      <c r="B63" s="789" t="s">
        <v>407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58518</v>
      </c>
      <c r="AG63" s="844"/>
      <c r="AH63" s="844"/>
      <c r="AI63" s="844"/>
      <c r="AJ63" s="845"/>
      <c r="AK63" s="846"/>
      <c r="AL63" s="841"/>
      <c r="AM63" s="841"/>
      <c r="AN63" s="841"/>
      <c r="AO63" s="841"/>
      <c r="AP63" s="844">
        <v>871773</v>
      </c>
      <c r="AQ63" s="844"/>
      <c r="AR63" s="844"/>
      <c r="AS63" s="844"/>
      <c r="AT63" s="844"/>
      <c r="AU63" s="844">
        <v>403262</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409</v>
      </c>
      <c r="B66" s="728"/>
      <c r="C66" s="728"/>
      <c r="D66" s="728"/>
      <c r="E66" s="728"/>
      <c r="F66" s="728"/>
      <c r="G66" s="728"/>
      <c r="H66" s="728"/>
      <c r="I66" s="728"/>
      <c r="J66" s="728"/>
      <c r="K66" s="728"/>
      <c r="L66" s="728"/>
      <c r="M66" s="728"/>
      <c r="N66" s="728"/>
      <c r="O66" s="728"/>
      <c r="P66" s="729"/>
      <c r="Q66" s="733" t="s">
        <v>385</v>
      </c>
      <c r="R66" s="734"/>
      <c r="S66" s="734"/>
      <c r="T66" s="734"/>
      <c r="U66" s="735"/>
      <c r="V66" s="733" t="s">
        <v>386</v>
      </c>
      <c r="W66" s="734"/>
      <c r="X66" s="734"/>
      <c r="Y66" s="734"/>
      <c r="Z66" s="735"/>
      <c r="AA66" s="733" t="s">
        <v>387</v>
      </c>
      <c r="AB66" s="734"/>
      <c r="AC66" s="734"/>
      <c r="AD66" s="734"/>
      <c r="AE66" s="735"/>
      <c r="AF66" s="854" t="s">
        <v>388</v>
      </c>
      <c r="AG66" s="815"/>
      <c r="AH66" s="815"/>
      <c r="AI66" s="815"/>
      <c r="AJ66" s="855"/>
      <c r="AK66" s="733" t="s">
        <v>389</v>
      </c>
      <c r="AL66" s="728"/>
      <c r="AM66" s="728"/>
      <c r="AN66" s="728"/>
      <c r="AO66" s="729"/>
      <c r="AP66" s="733" t="s">
        <v>390</v>
      </c>
      <c r="AQ66" s="734"/>
      <c r="AR66" s="734"/>
      <c r="AS66" s="734"/>
      <c r="AT66" s="735"/>
      <c r="AU66" s="733" t="s">
        <v>410</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565</v>
      </c>
      <c r="C68" s="870"/>
      <c r="D68" s="870"/>
      <c r="E68" s="870"/>
      <c r="F68" s="870"/>
      <c r="G68" s="870"/>
      <c r="H68" s="870"/>
      <c r="I68" s="870"/>
      <c r="J68" s="870"/>
      <c r="K68" s="870"/>
      <c r="L68" s="870"/>
      <c r="M68" s="870"/>
      <c r="N68" s="870"/>
      <c r="O68" s="870"/>
      <c r="P68" s="871"/>
      <c r="Q68" s="872">
        <v>33166</v>
      </c>
      <c r="R68" s="866"/>
      <c r="S68" s="866"/>
      <c r="T68" s="866"/>
      <c r="U68" s="866"/>
      <c r="V68" s="866">
        <v>30349</v>
      </c>
      <c r="W68" s="866"/>
      <c r="X68" s="866"/>
      <c r="Y68" s="866"/>
      <c r="Z68" s="866"/>
      <c r="AA68" s="866">
        <v>2817</v>
      </c>
      <c r="AB68" s="866"/>
      <c r="AC68" s="866"/>
      <c r="AD68" s="866"/>
      <c r="AE68" s="866"/>
      <c r="AF68" s="866">
        <v>920</v>
      </c>
      <c r="AG68" s="866"/>
      <c r="AH68" s="866"/>
      <c r="AI68" s="866"/>
      <c r="AJ68" s="866"/>
      <c r="AK68" s="866">
        <v>108</v>
      </c>
      <c r="AL68" s="866"/>
      <c r="AM68" s="866"/>
      <c r="AN68" s="866"/>
      <c r="AO68" s="866"/>
      <c r="AP68" s="866">
        <v>80900</v>
      </c>
      <c r="AQ68" s="866"/>
      <c r="AR68" s="866"/>
      <c r="AS68" s="866"/>
      <c r="AT68" s="866"/>
      <c r="AU68" s="866">
        <v>37329</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566</v>
      </c>
      <c r="C69" s="874"/>
      <c r="D69" s="874"/>
      <c r="E69" s="874"/>
      <c r="F69" s="874"/>
      <c r="G69" s="874"/>
      <c r="H69" s="874"/>
      <c r="I69" s="874"/>
      <c r="J69" s="874"/>
      <c r="K69" s="874"/>
      <c r="L69" s="874"/>
      <c r="M69" s="874"/>
      <c r="N69" s="874"/>
      <c r="O69" s="874"/>
      <c r="P69" s="875"/>
      <c r="Q69" s="876">
        <v>270</v>
      </c>
      <c r="R69" s="830"/>
      <c r="S69" s="830"/>
      <c r="T69" s="830"/>
      <c r="U69" s="830"/>
      <c r="V69" s="830">
        <v>269</v>
      </c>
      <c r="W69" s="830"/>
      <c r="X69" s="830"/>
      <c r="Y69" s="830"/>
      <c r="Z69" s="830"/>
      <c r="AA69" s="830">
        <v>1</v>
      </c>
      <c r="AB69" s="830"/>
      <c r="AC69" s="830"/>
      <c r="AD69" s="830"/>
      <c r="AE69" s="830"/>
      <c r="AF69" s="830">
        <v>1</v>
      </c>
      <c r="AG69" s="830"/>
      <c r="AH69" s="830"/>
      <c r="AI69" s="830"/>
      <c r="AJ69" s="830"/>
      <c r="AK69" s="830">
        <v>158</v>
      </c>
      <c r="AL69" s="830"/>
      <c r="AM69" s="830"/>
      <c r="AN69" s="830"/>
      <c r="AO69" s="830"/>
      <c r="AP69" s="830" t="s">
        <v>498</v>
      </c>
      <c r="AQ69" s="830"/>
      <c r="AR69" s="830"/>
      <c r="AS69" s="830"/>
      <c r="AT69" s="830"/>
      <c r="AU69" s="830" t="s">
        <v>498</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567</v>
      </c>
      <c r="C70" s="874"/>
      <c r="D70" s="874"/>
      <c r="E70" s="874"/>
      <c r="F70" s="874"/>
      <c r="G70" s="874"/>
      <c r="H70" s="874"/>
      <c r="I70" s="874"/>
      <c r="J70" s="874"/>
      <c r="K70" s="874"/>
      <c r="L70" s="874"/>
      <c r="M70" s="874"/>
      <c r="N70" s="874"/>
      <c r="O70" s="874"/>
      <c r="P70" s="875"/>
      <c r="Q70" s="876">
        <v>3879</v>
      </c>
      <c r="R70" s="830"/>
      <c r="S70" s="830"/>
      <c r="T70" s="830"/>
      <c r="U70" s="830"/>
      <c r="V70" s="830">
        <v>2585</v>
      </c>
      <c r="W70" s="830"/>
      <c r="X70" s="830"/>
      <c r="Y70" s="830"/>
      <c r="Z70" s="830"/>
      <c r="AA70" s="830">
        <v>1294</v>
      </c>
      <c r="AB70" s="830"/>
      <c r="AC70" s="830"/>
      <c r="AD70" s="830"/>
      <c r="AE70" s="830"/>
      <c r="AF70" s="830">
        <v>5256</v>
      </c>
      <c r="AG70" s="830"/>
      <c r="AH70" s="830"/>
      <c r="AI70" s="830"/>
      <c r="AJ70" s="830"/>
      <c r="AK70" s="830" t="s">
        <v>498</v>
      </c>
      <c r="AL70" s="830"/>
      <c r="AM70" s="830"/>
      <c r="AN70" s="830"/>
      <c r="AO70" s="830"/>
      <c r="AP70" s="830">
        <v>6403</v>
      </c>
      <c r="AQ70" s="830"/>
      <c r="AR70" s="830"/>
      <c r="AS70" s="830"/>
      <c r="AT70" s="830"/>
      <c r="AU70" s="830">
        <v>0</v>
      </c>
      <c r="AV70" s="830"/>
      <c r="AW70" s="830"/>
      <c r="AX70" s="830"/>
      <c r="AY70" s="830"/>
      <c r="AZ70" s="832" t="s">
        <v>574</v>
      </c>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568</v>
      </c>
      <c r="C71" s="874"/>
      <c r="D71" s="874"/>
      <c r="E71" s="874"/>
      <c r="F71" s="874"/>
      <c r="G71" s="874"/>
      <c r="H71" s="874"/>
      <c r="I71" s="874"/>
      <c r="J71" s="874"/>
      <c r="K71" s="874"/>
      <c r="L71" s="874"/>
      <c r="M71" s="874"/>
      <c r="N71" s="874"/>
      <c r="O71" s="874"/>
      <c r="P71" s="875"/>
      <c r="Q71" s="876">
        <v>554</v>
      </c>
      <c r="R71" s="830"/>
      <c r="S71" s="830"/>
      <c r="T71" s="830"/>
      <c r="U71" s="830"/>
      <c r="V71" s="830">
        <v>604</v>
      </c>
      <c r="W71" s="830"/>
      <c r="X71" s="830"/>
      <c r="Y71" s="830"/>
      <c r="Z71" s="830"/>
      <c r="AA71" s="830">
        <v>-50</v>
      </c>
      <c r="AB71" s="830"/>
      <c r="AC71" s="830"/>
      <c r="AD71" s="830"/>
      <c r="AE71" s="830"/>
      <c r="AF71" s="830">
        <v>5497</v>
      </c>
      <c r="AG71" s="830"/>
      <c r="AH71" s="830"/>
      <c r="AI71" s="830"/>
      <c r="AJ71" s="830"/>
      <c r="AK71" s="830" t="s">
        <v>498</v>
      </c>
      <c r="AL71" s="830"/>
      <c r="AM71" s="830"/>
      <c r="AN71" s="830"/>
      <c r="AO71" s="830"/>
      <c r="AP71" s="830" t="s">
        <v>498</v>
      </c>
      <c r="AQ71" s="830"/>
      <c r="AR71" s="830"/>
      <c r="AS71" s="830"/>
      <c r="AT71" s="830"/>
      <c r="AU71" s="830" t="s">
        <v>498</v>
      </c>
      <c r="AV71" s="830"/>
      <c r="AW71" s="830"/>
      <c r="AX71" s="830"/>
      <c r="AY71" s="830"/>
      <c r="AZ71" s="832" t="s">
        <v>574</v>
      </c>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569</v>
      </c>
      <c r="C72" s="874"/>
      <c r="D72" s="874"/>
      <c r="E72" s="874"/>
      <c r="F72" s="874"/>
      <c r="G72" s="874"/>
      <c r="H72" s="874"/>
      <c r="I72" s="874"/>
      <c r="J72" s="874"/>
      <c r="K72" s="874"/>
      <c r="L72" s="874"/>
      <c r="M72" s="874"/>
      <c r="N72" s="874"/>
      <c r="O72" s="874"/>
      <c r="P72" s="875"/>
      <c r="Q72" s="876">
        <v>86300</v>
      </c>
      <c r="R72" s="830"/>
      <c r="S72" s="830"/>
      <c r="T72" s="830"/>
      <c r="U72" s="830"/>
      <c r="V72" s="830">
        <v>86300</v>
      </c>
      <c r="W72" s="830"/>
      <c r="X72" s="830"/>
      <c r="Y72" s="830"/>
      <c r="Z72" s="830"/>
      <c r="AA72" s="830">
        <v>0</v>
      </c>
      <c r="AB72" s="830"/>
      <c r="AC72" s="830"/>
      <c r="AD72" s="830"/>
      <c r="AE72" s="830"/>
      <c r="AF72" s="830">
        <v>0</v>
      </c>
      <c r="AG72" s="830"/>
      <c r="AH72" s="830"/>
      <c r="AI72" s="830"/>
      <c r="AJ72" s="830"/>
      <c r="AK72" s="830">
        <v>3156</v>
      </c>
      <c r="AL72" s="830"/>
      <c r="AM72" s="830"/>
      <c r="AN72" s="830"/>
      <c r="AO72" s="830"/>
      <c r="AP72" s="830" t="s">
        <v>498</v>
      </c>
      <c r="AQ72" s="830"/>
      <c r="AR72" s="830"/>
      <c r="AS72" s="830"/>
      <c r="AT72" s="830"/>
      <c r="AU72" s="830" t="s">
        <v>498</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570</v>
      </c>
      <c r="C73" s="874"/>
      <c r="D73" s="874"/>
      <c r="E73" s="874"/>
      <c r="F73" s="874"/>
      <c r="G73" s="874"/>
      <c r="H73" s="874"/>
      <c r="I73" s="874"/>
      <c r="J73" s="874"/>
      <c r="K73" s="874"/>
      <c r="L73" s="874"/>
      <c r="M73" s="874"/>
      <c r="N73" s="874"/>
      <c r="O73" s="874"/>
      <c r="P73" s="875"/>
      <c r="Q73" s="876">
        <v>1422</v>
      </c>
      <c r="R73" s="830"/>
      <c r="S73" s="830"/>
      <c r="T73" s="830"/>
      <c r="U73" s="830"/>
      <c r="V73" s="830">
        <v>1398</v>
      </c>
      <c r="W73" s="830"/>
      <c r="X73" s="830"/>
      <c r="Y73" s="830"/>
      <c r="Z73" s="830"/>
      <c r="AA73" s="830">
        <v>24</v>
      </c>
      <c r="AB73" s="830"/>
      <c r="AC73" s="830"/>
      <c r="AD73" s="830"/>
      <c r="AE73" s="830"/>
      <c r="AF73" s="830">
        <v>0</v>
      </c>
      <c r="AG73" s="830"/>
      <c r="AH73" s="830"/>
      <c r="AI73" s="830"/>
      <c r="AJ73" s="830"/>
      <c r="AK73" s="830">
        <v>734</v>
      </c>
      <c r="AL73" s="830"/>
      <c r="AM73" s="830"/>
      <c r="AN73" s="830"/>
      <c r="AO73" s="830"/>
      <c r="AP73" s="830" t="s">
        <v>498</v>
      </c>
      <c r="AQ73" s="830"/>
      <c r="AR73" s="830"/>
      <c r="AS73" s="830"/>
      <c r="AT73" s="830"/>
      <c r="AU73" s="830" t="s">
        <v>498</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571</v>
      </c>
      <c r="C74" s="874"/>
      <c r="D74" s="874"/>
      <c r="E74" s="874"/>
      <c r="F74" s="874"/>
      <c r="G74" s="874"/>
      <c r="H74" s="874"/>
      <c r="I74" s="874"/>
      <c r="J74" s="874"/>
      <c r="K74" s="874"/>
      <c r="L74" s="874"/>
      <c r="M74" s="874"/>
      <c r="N74" s="874"/>
      <c r="O74" s="874"/>
      <c r="P74" s="875"/>
      <c r="Q74" s="876">
        <v>26465</v>
      </c>
      <c r="R74" s="830"/>
      <c r="S74" s="830"/>
      <c r="T74" s="830"/>
      <c r="U74" s="830"/>
      <c r="V74" s="830">
        <v>26269</v>
      </c>
      <c r="W74" s="830"/>
      <c r="X74" s="830"/>
      <c r="Y74" s="830"/>
      <c r="Z74" s="830"/>
      <c r="AA74" s="830">
        <v>196</v>
      </c>
      <c r="AB74" s="830"/>
      <c r="AC74" s="830"/>
      <c r="AD74" s="830"/>
      <c r="AE74" s="830"/>
      <c r="AF74" s="830">
        <v>196</v>
      </c>
      <c r="AG74" s="830"/>
      <c r="AH74" s="830"/>
      <c r="AI74" s="830"/>
      <c r="AJ74" s="830"/>
      <c r="AK74" s="830" t="s">
        <v>498</v>
      </c>
      <c r="AL74" s="830"/>
      <c r="AM74" s="830"/>
      <c r="AN74" s="830"/>
      <c r="AO74" s="830"/>
      <c r="AP74" s="830" t="s">
        <v>498</v>
      </c>
      <c r="AQ74" s="830"/>
      <c r="AR74" s="830"/>
      <c r="AS74" s="830"/>
      <c r="AT74" s="830"/>
      <c r="AU74" s="830" t="s">
        <v>498</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572</v>
      </c>
      <c r="C75" s="874"/>
      <c r="D75" s="874"/>
      <c r="E75" s="874"/>
      <c r="F75" s="874"/>
      <c r="G75" s="874"/>
      <c r="H75" s="874"/>
      <c r="I75" s="874"/>
      <c r="J75" s="874"/>
      <c r="K75" s="874"/>
      <c r="L75" s="874"/>
      <c r="M75" s="874"/>
      <c r="N75" s="874"/>
      <c r="O75" s="874"/>
      <c r="P75" s="875"/>
      <c r="Q75" s="877">
        <v>2063</v>
      </c>
      <c r="R75" s="878"/>
      <c r="S75" s="878"/>
      <c r="T75" s="878"/>
      <c r="U75" s="834"/>
      <c r="V75" s="879">
        <v>1802</v>
      </c>
      <c r="W75" s="878"/>
      <c r="X75" s="878"/>
      <c r="Y75" s="878"/>
      <c r="Z75" s="834"/>
      <c r="AA75" s="879">
        <v>261</v>
      </c>
      <c r="AB75" s="878"/>
      <c r="AC75" s="878"/>
      <c r="AD75" s="878"/>
      <c r="AE75" s="834"/>
      <c r="AF75" s="879">
        <v>261</v>
      </c>
      <c r="AG75" s="878"/>
      <c r="AH75" s="878"/>
      <c r="AI75" s="878"/>
      <c r="AJ75" s="834"/>
      <c r="AK75" s="879">
        <v>0</v>
      </c>
      <c r="AL75" s="878"/>
      <c r="AM75" s="878"/>
      <c r="AN75" s="878"/>
      <c r="AO75" s="834"/>
      <c r="AP75" s="879" t="s">
        <v>498</v>
      </c>
      <c r="AQ75" s="878"/>
      <c r="AR75" s="878"/>
      <c r="AS75" s="878"/>
      <c r="AT75" s="834"/>
      <c r="AU75" s="879" t="s">
        <v>498</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573</v>
      </c>
      <c r="C76" s="874"/>
      <c r="D76" s="874"/>
      <c r="E76" s="874"/>
      <c r="F76" s="874"/>
      <c r="G76" s="874"/>
      <c r="H76" s="874"/>
      <c r="I76" s="874"/>
      <c r="J76" s="874"/>
      <c r="K76" s="874"/>
      <c r="L76" s="874"/>
      <c r="M76" s="874"/>
      <c r="N76" s="874"/>
      <c r="O76" s="874"/>
      <c r="P76" s="875"/>
      <c r="Q76" s="877">
        <v>1017156</v>
      </c>
      <c r="R76" s="878"/>
      <c r="S76" s="878"/>
      <c r="T76" s="878"/>
      <c r="U76" s="834"/>
      <c r="V76" s="879">
        <v>995709</v>
      </c>
      <c r="W76" s="878"/>
      <c r="X76" s="878"/>
      <c r="Y76" s="878"/>
      <c r="Z76" s="834"/>
      <c r="AA76" s="879">
        <v>21447</v>
      </c>
      <c r="AB76" s="878"/>
      <c r="AC76" s="878"/>
      <c r="AD76" s="878"/>
      <c r="AE76" s="834"/>
      <c r="AF76" s="879">
        <v>21447</v>
      </c>
      <c r="AG76" s="878"/>
      <c r="AH76" s="878"/>
      <c r="AI76" s="878"/>
      <c r="AJ76" s="834"/>
      <c r="AK76" s="879">
        <v>0</v>
      </c>
      <c r="AL76" s="878"/>
      <c r="AM76" s="878"/>
      <c r="AN76" s="878"/>
      <c r="AO76" s="834"/>
      <c r="AP76" s="879" t="s">
        <v>498</v>
      </c>
      <c r="AQ76" s="878"/>
      <c r="AR76" s="878"/>
      <c r="AS76" s="878"/>
      <c r="AT76" s="834"/>
      <c r="AU76" s="879" t="s">
        <v>498</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381</v>
      </c>
      <c r="B88" s="789" t="s">
        <v>411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33578</v>
      </c>
      <c r="AG88" s="844"/>
      <c r="AH88" s="844"/>
      <c r="AI88" s="844"/>
      <c r="AJ88" s="844"/>
      <c r="AK88" s="841"/>
      <c r="AL88" s="841"/>
      <c r="AM88" s="841"/>
      <c r="AN88" s="841"/>
      <c r="AO88" s="841"/>
      <c r="AP88" s="844">
        <v>87303</v>
      </c>
      <c r="AQ88" s="844"/>
      <c r="AR88" s="844"/>
      <c r="AS88" s="844"/>
      <c r="AT88" s="844"/>
      <c r="AU88" s="844">
        <v>37329</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381</v>
      </c>
      <c r="BR102" s="789" t="s">
        <v>412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288434</v>
      </c>
      <c r="CS102" s="852"/>
      <c r="CT102" s="852"/>
      <c r="CU102" s="852"/>
      <c r="CV102" s="891"/>
      <c r="CW102" s="890">
        <v>21139</v>
      </c>
      <c r="CX102" s="852"/>
      <c r="CY102" s="852"/>
      <c r="CZ102" s="852"/>
      <c r="DA102" s="891"/>
      <c r="DB102" s="890">
        <v>56024</v>
      </c>
      <c r="DC102" s="852"/>
      <c r="DD102" s="852"/>
      <c r="DE102" s="852"/>
      <c r="DF102" s="891"/>
      <c r="DG102" s="890">
        <v>247215</v>
      </c>
      <c r="DH102" s="852"/>
      <c r="DI102" s="852"/>
      <c r="DJ102" s="852"/>
      <c r="DK102" s="891"/>
      <c r="DL102" s="890">
        <v>2800</v>
      </c>
      <c r="DM102" s="852"/>
      <c r="DN102" s="852"/>
      <c r="DO102" s="852"/>
      <c r="DP102" s="891"/>
      <c r="DQ102" s="890">
        <v>0</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413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414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417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420</v>
      </c>
      <c r="AB109" s="893"/>
      <c r="AC109" s="893"/>
      <c r="AD109" s="893"/>
      <c r="AE109" s="894"/>
      <c r="AF109" s="892" t="s">
        <v>421</v>
      </c>
      <c r="AG109" s="893"/>
      <c r="AH109" s="893"/>
      <c r="AI109" s="893"/>
      <c r="AJ109" s="894"/>
      <c r="AK109" s="892" t="s">
        <v>294</v>
      </c>
      <c r="AL109" s="893"/>
      <c r="AM109" s="893"/>
      <c r="AN109" s="893"/>
      <c r="AO109" s="894"/>
      <c r="AP109" s="892" t="s">
        <v>422</v>
      </c>
      <c r="AQ109" s="893"/>
      <c r="AR109" s="893"/>
      <c r="AS109" s="893"/>
      <c r="AT109" s="895"/>
      <c r="AU109" s="912" t="s">
        <v>419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420</v>
      </c>
      <c r="BR109" s="893"/>
      <c r="BS109" s="893"/>
      <c r="BT109" s="893"/>
      <c r="BU109" s="894"/>
      <c r="BV109" s="892" t="s">
        <v>421</v>
      </c>
      <c r="BW109" s="893"/>
      <c r="BX109" s="893"/>
      <c r="BY109" s="893"/>
      <c r="BZ109" s="894"/>
      <c r="CA109" s="892" t="s">
        <v>294</v>
      </c>
      <c r="CB109" s="893"/>
      <c r="CC109" s="893"/>
      <c r="CD109" s="893"/>
      <c r="CE109" s="894"/>
      <c r="CF109" s="913" t="s">
        <v>422</v>
      </c>
      <c r="CG109" s="913"/>
      <c r="CH109" s="913"/>
      <c r="CI109" s="913"/>
      <c r="CJ109" s="913"/>
      <c r="CK109" s="892" t="s">
        <v>423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420</v>
      </c>
      <c r="DH109" s="893"/>
      <c r="DI109" s="893"/>
      <c r="DJ109" s="893"/>
      <c r="DK109" s="894"/>
      <c r="DL109" s="892" t="s">
        <v>421</v>
      </c>
      <c r="DM109" s="893"/>
      <c r="DN109" s="893"/>
      <c r="DO109" s="893"/>
      <c r="DP109" s="894"/>
      <c r="DQ109" s="892" t="s">
        <v>294</v>
      </c>
      <c r="DR109" s="893"/>
      <c r="DS109" s="893"/>
      <c r="DT109" s="893"/>
      <c r="DU109" s="894"/>
      <c r="DV109" s="892" t="s">
        <v>422</v>
      </c>
      <c r="DW109" s="893"/>
      <c r="DX109" s="893"/>
      <c r="DY109" s="893"/>
      <c r="DZ109" s="895"/>
    </row>
    <row r="110" spans="1:131" s="230" customFormat="1" ht="26.25" customHeight="1" x14ac:dyDescent="0.2">
      <c r="A110" s="896" t="s">
        <v>424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71895137</v>
      </c>
      <c r="AB110" s="900"/>
      <c r="AC110" s="900"/>
      <c r="AD110" s="900"/>
      <c r="AE110" s="901"/>
      <c r="AF110" s="902">
        <v>68943510</v>
      </c>
      <c r="AG110" s="900"/>
      <c r="AH110" s="900"/>
      <c r="AI110" s="900"/>
      <c r="AJ110" s="901"/>
      <c r="AK110" s="902">
        <v>66792963</v>
      </c>
      <c r="AL110" s="900"/>
      <c r="AM110" s="900"/>
      <c r="AN110" s="900"/>
      <c r="AO110" s="901"/>
      <c r="AP110" s="903">
        <v>10.9</v>
      </c>
      <c r="AQ110" s="904"/>
      <c r="AR110" s="904"/>
      <c r="AS110" s="904"/>
      <c r="AT110" s="905"/>
      <c r="AU110" s="906" t="s">
        <v>69</v>
      </c>
      <c r="AV110" s="907"/>
      <c r="AW110" s="907"/>
      <c r="AX110" s="907"/>
      <c r="AY110" s="907"/>
      <c r="AZ110" s="929" t="s">
        <v>425</v>
      </c>
      <c r="BA110" s="897"/>
      <c r="BB110" s="897"/>
      <c r="BC110" s="897"/>
      <c r="BD110" s="897"/>
      <c r="BE110" s="897"/>
      <c r="BF110" s="897"/>
      <c r="BG110" s="897"/>
      <c r="BH110" s="897"/>
      <c r="BI110" s="897"/>
      <c r="BJ110" s="897"/>
      <c r="BK110" s="897"/>
      <c r="BL110" s="897"/>
      <c r="BM110" s="897"/>
      <c r="BN110" s="897"/>
      <c r="BO110" s="897"/>
      <c r="BP110" s="898"/>
      <c r="BQ110" s="930">
        <v>1634674289</v>
      </c>
      <c r="BR110" s="931"/>
      <c r="BS110" s="931"/>
      <c r="BT110" s="931"/>
      <c r="BU110" s="931"/>
      <c r="BV110" s="931">
        <v>1651985454</v>
      </c>
      <c r="BW110" s="931"/>
      <c r="BX110" s="931"/>
      <c r="BY110" s="931"/>
      <c r="BZ110" s="931"/>
      <c r="CA110" s="931">
        <v>1667605948</v>
      </c>
      <c r="CB110" s="931"/>
      <c r="CC110" s="931"/>
      <c r="CD110" s="931"/>
      <c r="CE110" s="931"/>
      <c r="CF110" s="944">
        <v>272.60000000000002</v>
      </c>
      <c r="CG110" s="945"/>
      <c r="CH110" s="945"/>
      <c r="CI110" s="945"/>
      <c r="CJ110" s="945"/>
      <c r="CK110" s="946" t="s">
        <v>426</v>
      </c>
      <c r="CL110" s="947"/>
      <c r="CM110" s="929" t="s">
        <v>427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57667718</v>
      </c>
      <c r="DH110" s="931"/>
      <c r="DI110" s="931"/>
      <c r="DJ110" s="931"/>
      <c r="DK110" s="931"/>
      <c r="DL110" s="931">
        <v>49576689</v>
      </c>
      <c r="DM110" s="931"/>
      <c r="DN110" s="931"/>
      <c r="DO110" s="931"/>
      <c r="DP110" s="931"/>
      <c r="DQ110" s="931">
        <v>46967011</v>
      </c>
      <c r="DR110" s="931"/>
      <c r="DS110" s="931"/>
      <c r="DT110" s="931"/>
      <c r="DU110" s="931"/>
      <c r="DV110" s="932">
        <v>7.7</v>
      </c>
      <c r="DW110" s="932"/>
      <c r="DX110" s="932"/>
      <c r="DY110" s="932"/>
      <c r="DZ110" s="933"/>
    </row>
    <row r="111" spans="1:131" s="230" customFormat="1" ht="26.25" customHeight="1" x14ac:dyDescent="0.2">
      <c r="A111" s="934" t="s">
        <v>428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v>9058954</v>
      </c>
      <c r="AB111" s="938"/>
      <c r="AC111" s="938"/>
      <c r="AD111" s="938"/>
      <c r="AE111" s="939"/>
      <c r="AF111" s="940">
        <v>6401281</v>
      </c>
      <c r="AG111" s="938"/>
      <c r="AH111" s="938"/>
      <c r="AI111" s="938"/>
      <c r="AJ111" s="939"/>
      <c r="AK111" s="940">
        <v>6435500</v>
      </c>
      <c r="AL111" s="938"/>
      <c r="AM111" s="938"/>
      <c r="AN111" s="938"/>
      <c r="AO111" s="939"/>
      <c r="AP111" s="941">
        <v>1.1000000000000001</v>
      </c>
      <c r="AQ111" s="942"/>
      <c r="AR111" s="942"/>
      <c r="AS111" s="942"/>
      <c r="AT111" s="943"/>
      <c r="AU111" s="908"/>
      <c r="AV111" s="909"/>
      <c r="AW111" s="909"/>
      <c r="AX111" s="909"/>
      <c r="AY111" s="909"/>
      <c r="AZ111" s="922" t="s">
        <v>429</v>
      </c>
      <c r="BA111" s="923"/>
      <c r="BB111" s="923"/>
      <c r="BC111" s="923"/>
      <c r="BD111" s="923"/>
      <c r="BE111" s="923"/>
      <c r="BF111" s="923"/>
      <c r="BG111" s="923"/>
      <c r="BH111" s="923"/>
      <c r="BI111" s="923"/>
      <c r="BJ111" s="923"/>
      <c r="BK111" s="923"/>
      <c r="BL111" s="923"/>
      <c r="BM111" s="923"/>
      <c r="BN111" s="923"/>
      <c r="BO111" s="923"/>
      <c r="BP111" s="924"/>
      <c r="BQ111" s="925">
        <v>77303898</v>
      </c>
      <c r="BR111" s="926"/>
      <c r="BS111" s="926"/>
      <c r="BT111" s="926"/>
      <c r="BU111" s="926"/>
      <c r="BV111" s="926">
        <v>67537328</v>
      </c>
      <c r="BW111" s="926"/>
      <c r="BX111" s="926"/>
      <c r="BY111" s="926"/>
      <c r="BZ111" s="926"/>
      <c r="CA111" s="926">
        <v>63368246</v>
      </c>
      <c r="CB111" s="926"/>
      <c r="CC111" s="926"/>
      <c r="CD111" s="926"/>
      <c r="CE111" s="926"/>
      <c r="CF111" s="920">
        <v>10.4</v>
      </c>
      <c r="CG111" s="921"/>
      <c r="CH111" s="921"/>
      <c r="CI111" s="921"/>
      <c r="CJ111" s="921"/>
      <c r="CK111" s="948"/>
      <c r="CL111" s="949"/>
      <c r="CM111" s="922" t="s">
        <v>430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431</v>
      </c>
      <c r="B112" s="953"/>
      <c r="C112" s="923" t="s">
        <v>432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49254788</v>
      </c>
      <c r="AB112" s="959"/>
      <c r="AC112" s="959"/>
      <c r="AD112" s="959"/>
      <c r="AE112" s="960"/>
      <c r="AF112" s="961">
        <v>49279888</v>
      </c>
      <c r="AG112" s="959"/>
      <c r="AH112" s="959"/>
      <c r="AI112" s="959"/>
      <c r="AJ112" s="960"/>
      <c r="AK112" s="961">
        <v>50116888</v>
      </c>
      <c r="AL112" s="959"/>
      <c r="AM112" s="959"/>
      <c r="AN112" s="959"/>
      <c r="AO112" s="960"/>
      <c r="AP112" s="962">
        <v>8.1999999999999993</v>
      </c>
      <c r="AQ112" s="963"/>
      <c r="AR112" s="963"/>
      <c r="AS112" s="963"/>
      <c r="AT112" s="964"/>
      <c r="AU112" s="908"/>
      <c r="AV112" s="909"/>
      <c r="AW112" s="909"/>
      <c r="AX112" s="909"/>
      <c r="AY112" s="909"/>
      <c r="AZ112" s="922" t="s">
        <v>433</v>
      </c>
      <c r="BA112" s="923"/>
      <c r="BB112" s="923"/>
      <c r="BC112" s="923"/>
      <c r="BD112" s="923"/>
      <c r="BE112" s="923"/>
      <c r="BF112" s="923"/>
      <c r="BG112" s="923"/>
      <c r="BH112" s="923"/>
      <c r="BI112" s="923"/>
      <c r="BJ112" s="923"/>
      <c r="BK112" s="923"/>
      <c r="BL112" s="923"/>
      <c r="BM112" s="923"/>
      <c r="BN112" s="923"/>
      <c r="BO112" s="923"/>
      <c r="BP112" s="924"/>
      <c r="BQ112" s="925">
        <v>420988048</v>
      </c>
      <c r="BR112" s="926"/>
      <c r="BS112" s="926"/>
      <c r="BT112" s="926"/>
      <c r="BU112" s="926"/>
      <c r="BV112" s="926">
        <v>412068940</v>
      </c>
      <c r="BW112" s="926"/>
      <c r="BX112" s="926"/>
      <c r="BY112" s="926"/>
      <c r="BZ112" s="926"/>
      <c r="CA112" s="926">
        <v>405170695</v>
      </c>
      <c r="CB112" s="926"/>
      <c r="CC112" s="926"/>
      <c r="CD112" s="926"/>
      <c r="CE112" s="926"/>
      <c r="CF112" s="920">
        <v>66.2</v>
      </c>
      <c r="CG112" s="921"/>
      <c r="CH112" s="921"/>
      <c r="CI112" s="921"/>
      <c r="CJ112" s="921"/>
      <c r="CK112" s="948"/>
      <c r="CL112" s="949"/>
      <c r="CM112" s="922" t="s">
        <v>434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435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33991885</v>
      </c>
      <c r="AB113" s="938"/>
      <c r="AC113" s="938"/>
      <c r="AD113" s="938"/>
      <c r="AE113" s="939"/>
      <c r="AF113" s="940">
        <v>32768997</v>
      </c>
      <c r="AG113" s="938"/>
      <c r="AH113" s="938"/>
      <c r="AI113" s="938"/>
      <c r="AJ113" s="939"/>
      <c r="AK113" s="940">
        <v>34395692</v>
      </c>
      <c r="AL113" s="938"/>
      <c r="AM113" s="938"/>
      <c r="AN113" s="938"/>
      <c r="AO113" s="939"/>
      <c r="AP113" s="941">
        <v>5.6</v>
      </c>
      <c r="AQ113" s="942"/>
      <c r="AR113" s="942"/>
      <c r="AS113" s="942"/>
      <c r="AT113" s="943"/>
      <c r="AU113" s="908"/>
      <c r="AV113" s="909"/>
      <c r="AW113" s="909"/>
      <c r="AX113" s="909"/>
      <c r="AY113" s="909"/>
      <c r="AZ113" s="922" t="s">
        <v>436</v>
      </c>
      <c r="BA113" s="923"/>
      <c r="BB113" s="923"/>
      <c r="BC113" s="923"/>
      <c r="BD113" s="923"/>
      <c r="BE113" s="923"/>
      <c r="BF113" s="923"/>
      <c r="BG113" s="923"/>
      <c r="BH113" s="923"/>
      <c r="BI113" s="923"/>
      <c r="BJ113" s="923"/>
      <c r="BK113" s="923"/>
      <c r="BL113" s="923"/>
      <c r="BM113" s="923"/>
      <c r="BN113" s="923"/>
      <c r="BO113" s="923"/>
      <c r="BP113" s="924"/>
      <c r="BQ113" s="925">
        <v>33212460</v>
      </c>
      <c r="BR113" s="926"/>
      <c r="BS113" s="926"/>
      <c r="BT113" s="926"/>
      <c r="BU113" s="926"/>
      <c r="BV113" s="926">
        <v>35126900</v>
      </c>
      <c r="BW113" s="926"/>
      <c r="BX113" s="926"/>
      <c r="BY113" s="926"/>
      <c r="BZ113" s="926"/>
      <c r="CA113" s="926">
        <v>37328882</v>
      </c>
      <c r="CB113" s="926"/>
      <c r="CC113" s="926"/>
      <c r="CD113" s="926"/>
      <c r="CE113" s="926"/>
      <c r="CF113" s="920">
        <v>6.1</v>
      </c>
      <c r="CG113" s="921"/>
      <c r="CH113" s="921"/>
      <c r="CI113" s="921"/>
      <c r="CJ113" s="921"/>
      <c r="CK113" s="948"/>
      <c r="CL113" s="949"/>
      <c r="CM113" s="922" t="s">
        <v>437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438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2838150</v>
      </c>
      <c r="AB114" s="959"/>
      <c r="AC114" s="959"/>
      <c r="AD114" s="959"/>
      <c r="AE114" s="960"/>
      <c r="AF114" s="961">
        <v>2650882</v>
      </c>
      <c r="AG114" s="959"/>
      <c r="AH114" s="959"/>
      <c r="AI114" s="959"/>
      <c r="AJ114" s="960"/>
      <c r="AK114" s="961">
        <v>2593530</v>
      </c>
      <c r="AL114" s="959"/>
      <c r="AM114" s="959"/>
      <c r="AN114" s="959"/>
      <c r="AO114" s="960"/>
      <c r="AP114" s="962">
        <v>0.4</v>
      </c>
      <c r="AQ114" s="963"/>
      <c r="AR114" s="963"/>
      <c r="AS114" s="963"/>
      <c r="AT114" s="964"/>
      <c r="AU114" s="908"/>
      <c r="AV114" s="909"/>
      <c r="AW114" s="909"/>
      <c r="AX114" s="909"/>
      <c r="AY114" s="909"/>
      <c r="AZ114" s="922" t="s">
        <v>439</v>
      </c>
      <c r="BA114" s="923"/>
      <c r="BB114" s="923"/>
      <c r="BC114" s="923"/>
      <c r="BD114" s="923"/>
      <c r="BE114" s="923"/>
      <c r="BF114" s="923"/>
      <c r="BG114" s="923"/>
      <c r="BH114" s="923"/>
      <c r="BI114" s="923"/>
      <c r="BJ114" s="923"/>
      <c r="BK114" s="923"/>
      <c r="BL114" s="923"/>
      <c r="BM114" s="923"/>
      <c r="BN114" s="923"/>
      <c r="BO114" s="923"/>
      <c r="BP114" s="924"/>
      <c r="BQ114" s="925">
        <v>182206119</v>
      </c>
      <c r="BR114" s="926"/>
      <c r="BS114" s="926"/>
      <c r="BT114" s="926"/>
      <c r="BU114" s="926"/>
      <c r="BV114" s="926">
        <v>179150295</v>
      </c>
      <c r="BW114" s="926"/>
      <c r="BX114" s="926"/>
      <c r="BY114" s="926"/>
      <c r="BZ114" s="926"/>
      <c r="CA114" s="926">
        <v>185679966</v>
      </c>
      <c r="CB114" s="926"/>
      <c r="CC114" s="926"/>
      <c r="CD114" s="926"/>
      <c r="CE114" s="926"/>
      <c r="CF114" s="920">
        <v>30.3</v>
      </c>
      <c r="CG114" s="921"/>
      <c r="CH114" s="921"/>
      <c r="CI114" s="921"/>
      <c r="CJ114" s="921"/>
      <c r="CK114" s="948"/>
      <c r="CL114" s="949"/>
      <c r="CM114" s="922" t="s">
        <v>440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441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8114916</v>
      </c>
      <c r="AB115" s="938"/>
      <c r="AC115" s="938"/>
      <c r="AD115" s="938"/>
      <c r="AE115" s="939"/>
      <c r="AF115" s="940">
        <v>9094575</v>
      </c>
      <c r="AG115" s="938"/>
      <c r="AH115" s="938"/>
      <c r="AI115" s="938"/>
      <c r="AJ115" s="939"/>
      <c r="AK115" s="940">
        <v>6326813</v>
      </c>
      <c r="AL115" s="938"/>
      <c r="AM115" s="938"/>
      <c r="AN115" s="938"/>
      <c r="AO115" s="939"/>
      <c r="AP115" s="941">
        <v>1</v>
      </c>
      <c r="AQ115" s="942"/>
      <c r="AR115" s="942"/>
      <c r="AS115" s="942"/>
      <c r="AT115" s="943"/>
      <c r="AU115" s="908"/>
      <c r="AV115" s="909"/>
      <c r="AW115" s="909"/>
      <c r="AX115" s="909"/>
      <c r="AY115" s="909"/>
      <c r="AZ115" s="922" t="s">
        <v>442</v>
      </c>
      <c r="BA115" s="923"/>
      <c r="BB115" s="923"/>
      <c r="BC115" s="923"/>
      <c r="BD115" s="923"/>
      <c r="BE115" s="923"/>
      <c r="BF115" s="923"/>
      <c r="BG115" s="923"/>
      <c r="BH115" s="923"/>
      <c r="BI115" s="923"/>
      <c r="BJ115" s="923"/>
      <c r="BK115" s="923"/>
      <c r="BL115" s="923"/>
      <c r="BM115" s="923"/>
      <c r="BN115" s="923"/>
      <c r="BO115" s="923"/>
      <c r="BP115" s="924"/>
      <c r="BQ115" s="925">
        <v>782836</v>
      </c>
      <c r="BR115" s="926"/>
      <c r="BS115" s="926"/>
      <c r="BT115" s="926"/>
      <c r="BU115" s="926"/>
      <c r="BV115" s="926">
        <v>8817</v>
      </c>
      <c r="BW115" s="926"/>
      <c r="BX115" s="926"/>
      <c r="BY115" s="926"/>
      <c r="BZ115" s="926"/>
      <c r="CA115" s="926" t="s">
        <v>122</v>
      </c>
      <c r="CB115" s="926"/>
      <c r="CC115" s="926"/>
      <c r="CD115" s="926"/>
      <c r="CE115" s="926"/>
      <c r="CF115" s="920" t="s">
        <v>122</v>
      </c>
      <c r="CG115" s="921"/>
      <c r="CH115" s="921"/>
      <c r="CI115" s="921"/>
      <c r="CJ115" s="921"/>
      <c r="CK115" s="948"/>
      <c r="CL115" s="949"/>
      <c r="CM115" s="922" t="s">
        <v>443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119789</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444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447</v>
      </c>
      <c r="Z117" s="894"/>
      <c r="AA117" s="978">
        <v>175153830</v>
      </c>
      <c r="AB117" s="979"/>
      <c r="AC117" s="979"/>
      <c r="AD117" s="979"/>
      <c r="AE117" s="980"/>
      <c r="AF117" s="981">
        <v>169139133</v>
      </c>
      <c r="AG117" s="979"/>
      <c r="AH117" s="979"/>
      <c r="AI117" s="979"/>
      <c r="AJ117" s="980"/>
      <c r="AK117" s="981">
        <v>166661386</v>
      </c>
      <c r="AL117" s="979"/>
      <c r="AM117" s="979"/>
      <c r="AN117" s="979"/>
      <c r="AO117" s="980"/>
      <c r="AP117" s="982"/>
      <c r="AQ117" s="983"/>
      <c r="AR117" s="983"/>
      <c r="AS117" s="983"/>
      <c r="AT117" s="984"/>
      <c r="AU117" s="908"/>
      <c r="AV117" s="909"/>
      <c r="AW117" s="909"/>
      <c r="AX117" s="909"/>
      <c r="AY117" s="909"/>
      <c r="AZ117" s="974" t="s">
        <v>448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423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420</v>
      </c>
      <c r="AB118" s="893"/>
      <c r="AC118" s="893"/>
      <c r="AD118" s="893"/>
      <c r="AE118" s="894"/>
      <c r="AF118" s="892" t="s">
        <v>421</v>
      </c>
      <c r="AG118" s="893"/>
      <c r="AH118" s="893"/>
      <c r="AI118" s="893"/>
      <c r="AJ118" s="894"/>
      <c r="AK118" s="892" t="s">
        <v>294</v>
      </c>
      <c r="AL118" s="893"/>
      <c r="AM118" s="893"/>
      <c r="AN118" s="893"/>
      <c r="AO118" s="894"/>
      <c r="AP118" s="970" t="s">
        <v>422</v>
      </c>
      <c r="AQ118" s="971"/>
      <c r="AR118" s="971"/>
      <c r="AS118" s="971"/>
      <c r="AT118" s="972"/>
      <c r="AU118" s="908"/>
      <c r="AV118" s="909"/>
      <c r="AW118" s="909"/>
      <c r="AX118" s="909"/>
      <c r="AY118" s="909"/>
      <c r="AZ118" s="973" t="s">
        <v>450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451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426</v>
      </c>
      <c r="B119" s="947"/>
      <c r="C119" s="929" t="s">
        <v>427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1508523</v>
      </c>
      <c r="AB119" s="900"/>
      <c r="AC119" s="900"/>
      <c r="AD119" s="900"/>
      <c r="AE119" s="901"/>
      <c r="AF119" s="902">
        <v>3118409</v>
      </c>
      <c r="AG119" s="900"/>
      <c r="AH119" s="900"/>
      <c r="AI119" s="900"/>
      <c r="AJ119" s="901"/>
      <c r="AK119" s="902">
        <v>2704382</v>
      </c>
      <c r="AL119" s="900"/>
      <c r="AM119" s="900"/>
      <c r="AN119" s="900"/>
      <c r="AO119" s="901"/>
      <c r="AP119" s="903">
        <v>0.4</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452</v>
      </c>
      <c r="BP119" s="1005"/>
      <c r="BQ119" s="999">
        <v>2349167650</v>
      </c>
      <c r="BR119" s="1000"/>
      <c r="BS119" s="1000"/>
      <c r="BT119" s="1000"/>
      <c r="BU119" s="1000"/>
      <c r="BV119" s="1000">
        <v>2345877734</v>
      </c>
      <c r="BW119" s="1000"/>
      <c r="BX119" s="1000"/>
      <c r="BY119" s="1000"/>
      <c r="BZ119" s="1000"/>
      <c r="CA119" s="1000">
        <v>2359153737</v>
      </c>
      <c r="CB119" s="1000"/>
      <c r="CC119" s="1000"/>
      <c r="CD119" s="1000"/>
      <c r="CE119" s="1000"/>
      <c r="CF119" s="1001"/>
      <c r="CG119" s="1002"/>
      <c r="CH119" s="1002"/>
      <c r="CI119" s="1002"/>
      <c r="CJ119" s="1003"/>
      <c r="CK119" s="950"/>
      <c r="CL119" s="951"/>
      <c r="CM119" s="973" t="s">
        <v>453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19516391</v>
      </c>
      <c r="DH119" s="986"/>
      <c r="DI119" s="986"/>
      <c r="DJ119" s="986"/>
      <c r="DK119" s="987"/>
      <c r="DL119" s="985">
        <v>17960639</v>
      </c>
      <c r="DM119" s="986"/>
      <c r="DN119" s="986"/>
      <c r="DO119" s="986"/>
      <c r="DP119" s="987"/>
      <c r="DQ119" s="985">
        <v>16401235</v>
      </c>
      <c r="DR119" s="986"/>
      <c r="DS119" s="986"/>
      <c r="DT119" s="986"/>
      <c r="DU119" s="987"/>
      <c r="DV119" s="988">
        <v>2.7</v>
      </c>
      <c r="DW119" s="989"/>
      <c r="DX119" s="989"/>
      <c r="DY119" s="989"/>
      <c r="DZ119" s="990"/>
    </row>
    <row r="120" spans="1:130" s="230" customFormat="1" ht="26.25" customHeight="1" x14ac:dyDescent="0.2">
      <c r="A120" s="1057"/>
      <c r="B120" s="949"/>
      <c r="C120" s="922" t="s">
        <v>430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454</v>
      </c>
      <c r="AV120" s="992"/>
      <c r="AW120" s="992"/>
      <c r="AX120" s="992"/>
      <c r="AY120" s="993"/>
      <c r="AZ120" s="929" t="s">
        <v>455</v>
      </c>
      <c r="BA120" s="897"/>
      <c r="BB120" s="897"/>
      <c r="BC120" s="897"/>
      <c r="BD120" s="897"/>
      <c r="BE120" s="897"/>
      <c r="BF120" s="897"/>
      <c r="BG120" s="897"/>
      <c r="BH120" s="897"/>
      <c r="BI120" s="897"/>
      <c r="BJ120" s="897"/>
      <c r="BK120" s="897"/>
      <c r="BL120" s="897"/>
      <c r="BM120" s="897"/>
      <c r="BN120" s="897"/>
      <c r="BO120" s="897"/>
      <c r="BP120" s="898"/>
      <c r="BQ120" s="930">
        <v>316207839</v>
      </c>
      <c r="BR120" s="931"/>
      <c r="BS120" s="931"/>
      <c r="BT120" s="931"/>
      <c r="BU120" s="931"/>
      <c r="BV120" s="931">
        <v>372108647</v>
      </c>
      <c r="BW120" s="931"/>
      <c r="BX120" s="931"/>
      <c r="BY120" s="931"/>
      <c r="BZ120" s="931"/>
      <c r="CA120" s="931">
        <v>386417399</v>
      </c>
      <c r="CB120" s="931"/>
      <c r="CC120" s="931"/>
      <c r="CD120" s="931"/>
      <c r="CE120" s="931"/>
      <c r="CF120" s="944">
        <v>63.2</v>
      </c>
      <c r="CG120" s="945"/>
      <c r="CH120" s="945"/>
      <c r="CI120" s="945"/>
      <c r="CJ120" s="945"/>
      <c r="CK120" s="1006" t="s">
        <v>456</v>
      </c>
      <c r="CL120" s="1007"/>
      <c r="CM120" s="1007"/>
      <c r="CN120" s="1007"/>
      <c r="CO120" s="1008"/>
      <c r="CP120" s="1014" t="s">
        <v>401</v>
      </c>
      <c r="CQ120" s="1015"/>
      <c r="CR120" s="1015"/>
      <c r="CS120" s="1015"/>
      <c r="CT120" s="1015"/>
      <c r="CU120" s="1015"/>
      <c r="CV120" s="1015"/>
      <c r="CW120" s="1015"/>
      <c r="CX120" s="1015"/>
      <c r="CY120" s="1015"/>
      <c r="CZ120" s="1015"/>
      <c r="DA120" s="1015"/>
      <c r="DB120" s="1015"/>
      <c r="DC120" s="1015"/>
      <c r="DD120" s="1015"/>
      <c r="DE120" s="1015"/>
      <c r="DF120" s="1016"/>
      <c r="DG120" s="930">
        <v>337150108</v>
      </c>
      <c r="DH120" s="931"/>
      <c r="DI120" s="931"/>
      <c r="DJ120" s="931"/>
      <c r="DK120" s="931"/>
      <c r="DL120" s="931">
        <v>331318407</v>
      </c>
      <c r="DM120" s="931"/>
      <c r="DN120" s="931"/>
      <c r="DO120" s="931"/>
      <c r="DP120" s="931"/>
      <c r="DQ120" s="931">
        <v>325515668</v>
      </c>
      <c r="DR120" s="931"/>
      <c r="DS120" s="931"/>
      <c r="DT120" s="931"/>
      <c r="DU120" s="931"/>
      <c r="DV120" s="932">
        <v>53.2</v>
      </c>
      <c r="DW120" s="932"/>
      <c r="DX120" s="932"/>
      <c r="DY120" s="932"/>
      <c r="DZ120" s="933"/>
    </row>
    <row r="121" spans="1:130" s="230" customFormat="1" ht="26.25" customHeight="1" x14ac:dyDescent="0.2">
      <c r="A121" s="1057"/>
      <c r="B121" s="949"/>
      <c r="C121" s="974" t="s">
        <v>457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458</v>
      </c>
      <c r="BA121" s="923"/>
      <c r="BB121" s="923"/>
      <c r="BC121" s="923"/>
      <c r="BD121" s="923"/>
      <c r="BE121" s="923"/>
      <c r="BF121" s="923"/>
      <c r="BG121" s="923"/>
      <c r="BH121" s="923"/>
      <c r="BI121" s="923"/>
      <c r="BJ121" s="923"/>
      <c r="BK121" s="923"/>
      <c r="BL121" s="923"/>
      <c r="BM121" s="923"/>
      <c r="BN121" s="923"/>
      <c r="BO121" s="923"/>
      <c r="BP121" s="924"/>
      <c r="BQ121" s="925">
        <v>605086292</v>
      </c>
      <c r="BR121" s="926"/>
      <c r="BS121" s="926"/>
      <c r="BT121" s="926"/>
      <c r="BU121" s="926"/>
      <c r="BV121" s="926">
        <v>606604308</v>
      </c>
      <c r="BW121" s="926"/>
      <c r="BX121" s="926"/>
      <c r="BY121" s="926"/>
      <c r="BZ121" s="926"/>
      <c r="CA121" s="926">
        <v>653489526</v>
      </c>
      <c r="CB121" s="926"/>
      <c r="CC121" s="926"/>
      <c r="CD121" s="926"/>
      <c r="CE121" s="926"/>
      <c r="CF121" s="920">
        <v>106.8</v>
      </c>
      <c r="CG121" s="921"/>
      <c r="CH121" s="921"/>
      <c r="CI121" s="921"/>
      <c r="CJ121" s="921"/>
      <c r="CK121" s="1009"/>
      <c r="CL121" s="1010"/>
      <c r="CM121" s="1010"/>
      <c r="CN121" s="1010"/>
      <c r="CO121" s="1011"/>
      <c r="CP121" s="1019" t="s">
        <v>398</v>
      </c>
      <c r="CQ121" s="1020"/>
      <c r="CR121" s="1020"/>
      <c r="CS121" s="1020"/>
      <c r="CT121" s="1020"/>
      <c r="CU121" s="1020"/>
      <c r="CV121" s="1020"/>
      <c r="CW121" s="1020"/>
      <c r="CX121" s="1020"/>
      <c r="CY121" s="1020"/>
      <c r="CZ121" s="1020"/>
      <c r="DA121" s="1020"/>
      <c r="DB121" s="1020"/>
      <c r="DC121" s="1020"/>
      <c r="DD121" s="1020"/>
      <c r="DE121" s="1020"/>
      <c r="DF121" s="1021"/>
      <c r="DG121" s="925">
        <v>71044464</v>
      </c>
      <c r="DH121" s="926"/>
      <c r="DI121" s="926"/>
      <c r="DJ121" s="926"/>
      <c r="DK121" s="926"/>
      <c r="DL121" s="926">
        <v>60737250</v>
      </c>
      <c r="DM121" s="926"/>
      <c r="DN121" s="926"/>
      <c r="DO121" s="926"/>
      <c r="DP121" s="926"/>
      <c r="DQ121" s="926">
        <v>65107083</v>
      </c>
      <c r="DR121" s="926"/>
      <c r="DS121" s="926"/>
      <c r="DT121" s="926"/>
      <c r="DU121" s="926"/>
      <c r="DV121" s="927">
        <v>10.6</v>
      </c>
      <c r="DW121" s="927"/>
      <c r="DX121" s="927"/>
      <c r="DY121" s="927"/>
      <c r="DZ121" s="928"/>
    </row>
    <row r="122" spans="1:130" s="230" customFormat="1" ht="26.25" customHeight="1" x14ac:dyDescent="0.2">
      <c r="A122" s="1057"/>
      <c r="B122" s="949"/>
      <c r="C122" s="922" t="s">
        <v>440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459</v>
      </c>
      <c r="BA122" s="965"/>
      <c r="BB122" s="965"/>
      <c r="BC122" s="965"/>
      <c r="BD122" s="965"/>
      <c r="BE122" s="965"/>
      <c r="BF122" s="965"/>
      <c r="BG122" s="965"/>
      <c r="BH122" s="965"/>
      <c r="BI122" s="965"/>
      <c r="BJ122" s="965"/>
      <c r="BK122" s="965"/>
      <c r="BL122" s="965"/>
      <c r="BM122" s="965"/>
      <c r="BN122" s="965"/>
      <c r="BO122" s="965"/>
      <c r="BP122" s="966"/>
      <c r="BQ122" s="999">
        <v>859602675</v>
      </c>
      <c r="BR122" s="1000"/>
      <c r="BS122" s="1000"/>
      <c r="BT122" s="1000"/>
      <c r="BU122" s="1000"/>
      <c r="BV122" s="1000">
        <v>839518555</v>
      </c>
      <c r="BW122" s="1000"/>
      <c r="BX122" s="1000"/>
      <c r="BY122" s="1000"/>
      <c r="BZ122" s="1000"/>
      <c r="CA122" s="1000">
        <v>811152497</v>
      </c>
      <c r="CB122" s="1000"/>
      <c r="CC122" s="1000"/>
      <c r="CD122" s="1000"/>
      <c r="CE122" s="1000"/>
      <c r="CF122" s="1017">
        <v>132.6</v>
      </c>
      <c r="CG122" s="1018"/>
      <c r="CH122" s="1018"/>
      <c r="CI122" s="1018"/>
      <c r="CJ122" s="1018"/>
      <c r="CK122" s="1009"/>
      <c r="CL122" s="1010"/>
      <c r="CM122" s="1010"/>
      <c r="CN122" s="1010"/>
      <c r="CO122" s="1011"/>
      <c r="CP122" s="1019" t="s">
        <v>402</v>
      </c>
      <c r="CQ122" s="1020"/>
      <c r="CR122" s="1020"/>
      <c r="CS122" s="1020"/>
      <c r="CT122" s="1020"/>
      <c r="CU122" s="1020"/>
      <c r="CV122" s="1020"/>
      <c r="CW122" s="1020"/>
      <c r="CX122" s="1020"/>
      <c r="CY122" s="1020"/>
      <c r="CZ122" s="1020"/>
      <c r="DA122" s="1020"/>
      <c r="DB122" s="1020"/>
      <c r="DC122" s="1020"/>
      <c r="DD122" s="1020"/>
      <c r="DE122" s="1020"/>
      <c r="DF122" s="1021"/>
      <c r="DG122" s="925">
        <v>9625477</v>
      </c>
      <c r="DH122" s="926"/>
      <c r="DI122" s="926"/>
      <c r="DJ122" s="926"/>
      <c r="DK122" s="926"/>
      <c r="DL122" s="926">
        <v>14547497</v>
      </c>
      <c r="DM122" s="926"/>
      <c r="DN122" s="926"/>
      <c r="DO122" s="926"/>
      <c r="DP122" s="926"/>
      <c r="DQ122" s="926">
        <v>9372381</v>
      </c>
      <c r="DR122" s="926"/>
      <c r="DS122" s="926"/>
      <c r="DT122" s="926"/>
      <c r="DU122" s="926"/>
      <c r="DV122" s="927">
        <v>1.5</v>
      </c>
      <c r="DW122" s="927"/>
      <c r="DX122" s="927"/>
      <c r="DY122" s="927"/>
      <c r="DZ122" s="928"/>
    </row>
    <row r="123" spans="1:130" s="230" customFormat="1" ht="26.25" customHeight="1" x14ac:dyDescent="0.2">
      <c r="A123" s="1057"/>
      <c r="B123" s="949"/>
      <c r="C123" s="922" t="s">
        <v>446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460</v>
      </c>
      <c r="BP123" s="1005"/>
      <c r="BQ123" s="1063">
        <v>1780896806</v>
      </c>
      <c r="BR123" s="1064"/>
      <c r="BS123" s="1064"/>
      <c r="BT123" s="1064"/>
      <c r="BU123" s="1064"/>
      <c r="BV123" s="1064">
        <v>1818231510</v>
      </c>
      <c r="BW123" s="1064"/>
      <c r="BX123" s="1064"/>
      <c r="BY123" s="1064"/>
      <c r="BZ123" s="1064"/>
      <c r="CA123" s="1064">
        <v>1851059422</v>
      </c>
      <c r="CB123" s="1064"/>
      <c r="CC123" s="1064"/>
      <c r="CD123" s="1064"/>
      <c r="CE123" s="1064"/>
      <c r="CF123" s="1001"/>
      <c r="CG123" s="1002"/>
      <c r="CH123" s="1002"/>
      <c r="CI123" s="1002"/>
      <c r="CJ123" s="1003"/>
      <c r="CK123" s="1009"/>
      <c r="CL123" s="1010"/>
      <c r="CM123" s="1010"/>
      <c r="CN123" s="1010"/>
      <c r="CO123" s="1011"/>
      <c r="CP123" s="1019" t="s">
        <v>396</v>
      </c>
      <c r="CQ123" s="1020"/>
      <c r="CR123" s="1020"/>
      <c r="CS123" s="1020"/>
      <c r="CT123" s="1020"/>
      <c r="CU123" s="1020"/>
      <c r="CV123" s="1020"/>
      <c r="CW123" s="1020"/>
      <c r="CX123" s="1020"/>
      <c r="CY123" s="1020"/>
      <c r="CZ123" s="1020"/>
      <c r="DA123" s="1020"/>
      <c r="DB123" s="1020"/>
      <c r="DC123" s="1020"/>
      <c r="DD123" s="1020"/>
      <c r="DE123" s="1020"/>
      <c r="DF123" s="1021"/>
      <c r="DG123" s="958">
        <v>2103109</v>
      </c>
      <c r="DH123" s="959"/>
      <c r="DI123" s="959"/>
      <c r="DJ123" s="959"/>
      <c r="DK123" s="960"/>
      <c r="DL123" s="961">
        <v>2101902</v>
      </c>
      <c r="DM123" s="959"/>
      <c r="DN123" s="959"/>
      <c r="DO123" s="959"/>
      <c r="DP123" s="960"/>
      <c r="DQ123" s="961">
        <v>2739441</v>
      </c>
      <c r="DR123" s="959"/>
      <c r="DS123" s="959"/>
      <c r="DT123" s="959"/>
      <c r="DU123" s="960"/>
      <c r="DV123" s="962">
        <v>0.4</v>
      </c>
      <c r="DW123" s="963"/>
      <c r="DX123" s="963"/>
      <c r="DY123" s="963"/>
      <c r="DZ123" s="964"/>
    </row>
    <row r="124" spans="1:130" s="230" customFormat="1" ht="26.25" customHeight="1" thickBot="1" x14ac:dyDescent="0.25">
      <c r="A124" s="1057"/>
      <c r="B124" s="949"/>
      <c r="C124" s="922" t="s">
        <v>449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461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94.2</v>
      </c>
      <c r="BR124" s="1027"/>
      <c r="BS124" s="1027"/>
      <c r="BT124" s="1027"/>
      <c r="BU124" s="1027"/>
      <c r="BV124" s="1027">
        <v>88.6</v>
      </c>
      <c r="BW124" s="1027"/>
      <c r="BX124" s="1027"/>
      <c r="BY124" s="1027"/>
      <c r="BZ124" s="1027"/>
      <c r="CA124" s="1027">
        <v>83</v>
      </c>
      <c r="CB124" s="1027"/>
      <c r="CC124" s="1027"/>
      <c r="CD124" s="1027"/>
      <c r="CE124" s="1027"/>
      <c r="CF124" s="1028"/>
      <c r="CG124" s="1029"/>
      <c r="CH124" s="1029"/>
      <c r="CI124" s="1029"/>
      <c r="CJ124" s="1030"/>
      <c r="CK124" s="1012"/>
      <c r="CL124" s="1012"/>
      <c r="CM124" s="1012"/>
      <c r="CN124" s="1012"/>
      <c r="CO124" s="1013"/>
      <c r="CP124" s="1019" t="s">
        <v>462</v>
      </c>
      <c r="CQ124" s="1020"/>
      <c r="CR124" s="1020"/>
      <c r="CS124" s="1020"/>
      <c r="CT124" s="1020"/>
      <c r="CU124" s="1020"/>
      <c r="CV124" s="1020"/>
      <c r="CW124" s="1020"/>
      <c r="CX124" s="1020"/>
      <c r="CY124" s="1020"/>
      <c r="CZ124" s="1020"/>
      <c r="DA124" s="1020"/>
      <c r="DB124" s="1020"/>
      <c r="DC124" s="1020"/>
      <c r="DD124" s="1020"/>
      <c r="DE124" s="1020"/>
      <c r="DF124" s="1021"/>
      <c r="DG124" s="1004">
        <v>1064890</v>
      </c>
      <c r="DH124" s="986"/>
      <c r="DI124" s="986"/>
      <c r="DJ124" s="986"/>
      <c r="DK124" s="987"/>
      <c r="DL124" s="985">
        <v>3363884</v>
      </c>
      <c r="DM124" s="986"/>
      <c r="DN124" s="986"/>
      <c r="DO124" s="986"/>
      <c r="DP124" s="987"/>
      <c r="DQ124" s="985">
        <v>2436122</v>
      </c>
      <c r="DR124" s="986"/>
      <c r="DS124" s="986"/>
      <c r="DT124" s="986"/>
      <c r="DU124" s="987"/>
      <c r="DV124" s="988">
        <v>0.4</v>
      </c>
      <c r="DW124" s="989"/>
      <c r="DX124" s="989"/>
      <c r="DY124" s="989"/>
      <c r="DZ124" s="990"/>
    </row>
    <row r="125" spans="1:130" s="230" customFormat="1" ht="26.25" customHeight="1" x14ac:dyDescent="0.2">
      <c r="A125" s="1057"/>
      <c r="B125" s="949"/>
      <c r="C125" s="922" t="s">
        <v>451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463</v>
      </c>
      <c r="CL125" s="1007"/>
      <c r="CM125" s="1007"/>
      <c r="CN125" s="1007"/>
      <c r="CO125" s="1008"/>
      <c r="CP125" s="929" t="s">
        <v>464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453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465</v>
      </c>
      <c r="CQ126" s="923"/>
      <c r="CR126" s="923"/>
      <c r="CS126" s="923"/>
      <c r="CT126" s="923"/>
      <c r="CU126" s="923"/>
      <c r="CV126" s="923"/>
      <c r="CW126" s="923"/>
      <c r="CX126" s="923"/>
      <c r="CY126" s="923"/>
      <c r="CZ126" s="923"/>
      <c r="DA126" s="923"/>
      <c r="DB126" s="923"/>
      <c r="DC126" s="923"/>
      <c r="DD126" s="923"/>
      <c r="DE126" s="923"/>
      <c r="DF126" s="924"/>
      <c r="DG126" s="925">
        <v>752207</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466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6606393</v>
      </c>
      <c r="AB127" s="959"/>
      <c r="AC127" s="959"/>
      <c r="AD127" s="959"/>
      <c r="AE127" s="960"/>
      <c r="AF127" s="961">
        <v>5976166</v>
      </c>
      <c r="AG127" s="959"/>
      <c r="AH127" s="959"/>
      <c r="AI127" s="959"/>
      <c r="AJ127" s="960"/>
      <c r="AK127" s="961">
        <v>3622431</v>
      </c>
      <c r="AL127" s="959"/>
      <c r="AM127" s="959"/>
      <c r="AN127" s="959"/>
      <c r="AO127" s="960"/>
      <c r="AP127" s="962">
        <v>0.6</v>
      </c>
      <c r="AQ127" s="963"/>
      <c r="AR127" s="963"/>
      <c r="AS127" s="963"/>
      <c r="AT127" s="964"/>
      <c r="AU127" s="232"/>
      <c r="AV127" s="232"/>
      <c r="AW127" s="232"/>
      <c r="AX127" s="1031" t="s">
        <v>467</v>
      </c>
      <c r="AY127" s="1032"/>
      <c r="AZ127" s="1032"/>
      <c r="BA127" s="1032"/>
      <c r="BB127" s="1032"/>
      <c r="BC127" s="1032"/>
      <c r="BD127" s="1032"/>
      <c r="BE127" s="1033"/>
      <c r="BF127" s="1034" t="s">
        <v>468</v>
      </c>
      <c r="BG127" s="1032"/>
      <c r="BH127" s="1032"/>
      <c r="BI127" s="1032"/>
      <c r="BJ127" s="1032"/>
      <c r="BK127" s="1032"/>
      <c r="BL127" s="1033"/>
      <c r="BM127" s="1034" t="s">
        <v>469</v>
      </c>
      <c r="BN127" s="1032"/>
      <c r="BO127" s="1032"/>
      <c r="BP127" s="1032"/>
      <c r="BQ127" s="1032"/>
      <c r="BR127" s="1032"/>
      <c r="BS127" s="1033"/>
      <c r="BT127" s="1034" t="s">
        <v>470</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471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472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473</v>
      </c>
      <c r="X128" s="1043"/>
      <c r="Y128" s="1043"/>
      <c r="Z128" s="1044"/>
      <c r="AA128" s="1045">
        <v>65856776</v>
      </c>
      <c r="AB128" s="1046"/>
      <c r="AC128" s="1046"/>
      <c r="AD128" s="1046"/>
      <c r="AE128" s="1047"/>
      <c r="AF128" s="1048">
        <v>62497997</v>
      </c>
      <c r="AG128" s="1046"/>
      <c r="AH128" s="1046"/>
      <c r="AI128" s="1046"/>
      <c r="AJ128" s="1047"/>
      <c r="AK128" s="1048">
        <v>59941256</v>
      </c>
      <c r="AL128" s="1046"/>
      <c r="AM128" s="1046"/>
      <c r="AN128" s="1046"/>
      <c r="AO128" s="1047"/>
      <c r="AP128" s="1049"/>
      <c r="AQ128" s="1050"/>
      <c r="AR128" s="1050"/>
      <c r="AS128" s="1050"/>
      <c r="AT128" s="1051"/>
      <c r="AU128" s="232"/>
      <c r="AV128" s="232"/>
      <c r="AW128" s="232"/>
      <c r="AX128" s="896" t="s">
        <v>474</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475</v>
      </c>
      <c r="CQ128" s="726"/>
      <c r="CR128" s="726"/>
      <c r="CS128" s="726"/>
      <c r="CT128" s="726"/>
      <c r="CU128" s="726"/>
      <c r="CV128" s="726"/>
      <c r="CW128" s="726"/>
      <c r="CX128" s="726"/>
      <c r="CY128" s="726"/>
      <c r="CZ128" s="726"/>
      <c r="DA128" s="726"/>
      <c r="DB128" s="726"/>
      <c r="DC128" s="726"/>
      <c r="DD128" s="726"/>
      <c r="DE128" s="726"/>
      <c r="DF128" s="1036"/>
      <c r="DG128" s="1037">
        <v>30629</v>
      </c>
      <c r="DH128" s="1038"/>
      <c r="DI128" s="1038"/>
      <c r="DJ128" s="1038"/>
      <c r="DK128" s="1038"/>
      <c r="DL128" s="1038">
        <v>8817</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476</v>
      </c>
      <c r="X129" s="1071"/>
      <c r="Y129" s="1071"/>
      <c r="Z129" s="1072"/>
      <c r="AA129" s="958">
        <v>673008099</v>
      </c>
      <c r="AB129" s="959"/>
      <c r="AC129" s="959"/>
      <c r="AD129" s="959"/>
      <c r="AE129" s="960"/>
      <c r="AF129" s="961">
        <v>664266118</v>
      </c>
      <c r="AG129" s="959"/>
      <c r="AH129" s="959"/>
      <c r="AI129" s="959"/>
      <c r="AJ129" s="960"/>
      <c r="AK129" s="961">
        <v>678205853</v>
      </c>
      <c r="AL129" s="959"/>
      <c r="AM129" s="959"/>
      <c r="AN129" s="959"/>
      <c r="AO129" s="960"/>
      <c r="AP129" s="1073"/>
      <c r="AQ129" s="1074"/>
      <c r="AR129" s="1074"/>
      <c r="AS129" s="1074"/>
      <c r="AT129" s="1075"/>
      <c r="AU129" s="233"/>
      <c r="AV129" s="233"/>
      <c r="AW129" s="233"/>
      <c r="AX129" s="1065" t="s">
        <v>477</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478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479</v>
      </c>
      <c r="X130" s="1071"/>
      <c r="Y130" s="1071"/>
      <c r="Z130" s="1072"/>
      <c r="AA130" s="958">
        <v>69918621</v>
      </c>
      <c r="AB130" s="959"/>
      <c r="AC130" s="959"/>
      <c r="AD130" s="959"/>
      <c r="AE130" s="960"/>
      <c r="AF130" s="961">
        <v>68766760</v>
      </c>
      <c r="AG130" s="959"/>
      <c r="AH130" s="959"/>
      <c r="AI130" s="959"/>
      <c r="AJ130" s="960"/>
      <c r="AK130" s="961">
        <v>66375010</v>
      </c>
      <c r="AL130" s="959"/>
      <c r="AM130" s="959"/>
      <c r="AN130" s="959"/>
      <c r="AO130" s="960"/>
      <c r="AP130" s="1073"/>
      <c r="AQ130" s="1074"/>
      <c r="AR130" s="1074"/>
      <c r="AS130" s="1074"/>
      <c r="AT130" s="1075"/>
      <c r="AU130" s="233"/>
      <c r="AV130" s="233"/>
      <c r="AW130" s="233"/>
      <c r="AX130" s="1065" t="s">
        <v>480</v>
      </c>
      <c r="AY130" s="923"/>
      <c r="AZ130" s="923"/>
      <c r="BA130" s="923"/>
      <c r="BB130" s="923"/>
      <c r="BC130" s="923"/>
      <c r="BD130" s="923"/>
      <c r="BE130" s="924"/>
      <c r="BF130" s="1101">
        <v>6.4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481</v>
      </c>
      <c r="X131" s="1108"/>
      <c r="Y131" s="1108"/>
      <c r="Z131" s="1109"/>
      <c r="AA131" s="1004">
        <v>603089478</v>
      </c>
      <c r="AB131" s="986"/>
      <c r="AC131" s="986"/>
      <c r="AD131" s="986"/>
      <c r="AE131" s="987"/>
      <c r="AF131" s="985">
        <v>595499358</v>
      </c>
      <c r="AG131" s="986"/>
      <c r="AH131" s="986"/>
      <c r="AI131" s="986"/>
      <c r="AJ131" s="987"/>
      <c r="AK131" s="985">
        <v>611830843</v>
      </c>
      <c r="AL131" s="986"/>
      <c r="AM131" s="986"/>
      <c r="AN131" s="986"/>
      <c r="AO131" s="987"/>
      <c r="AP131" s="1110"/>
      <c r="AQ131" s="1111"/>
      <c r="AR131" s="1111"/>
      <c r="AS131" s="1111"/>
      <c r="AT131" s="1112"/>
      <c r="AU131" s="233"/>
      <c r="AV131" s="233"/>
      <c r="AW131" s="233"/>
      <c r="AX131" s="1083" t="s">
        <v>482</v>
      </c>
      <c r="AY131" s="726"/>
      <c r="AZ131" s="726"/>
      <c r="BA131" s="726"/>
      <c r="BB131" s="726"/>
      <c r="BC131" s="726"/>
      <c r="BD131" s="726"/>
      <c r="BE131" s="1036"/>
      <c r="BF131" s="1084">
        <v>83</v>
      </c>
      <c r="BG131" s="1085"/>
      <c r="BH131" s="1085"/>
      <c r="BI131" s="1085"/>
      <c r="BJ131" s="1085"/>
      <c r="BK131" s="1085"/>
      <c r="BL131" s="1086"/>
      <c r="BM131" s="1084">
        <v>400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483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484</v>
      </c>
      <c r="W132" s="1094"/>
      <c r="X132" s="1094"/>
      <c r="Y132" s="1094"/>
      <c r="Z132" s="1095"/>
      <c r="AA132" s="1096">
        <v>6.5294511740000001</v>
      </c>
      <c r="AB132" s="1097"/>
      <c r="AC132" s="1097"/>
      <c r="AD132" s="1097"/>
      <c r="AE132" s="1098"/>
      <c r="AF132" s="1099">
        <v>6.3601035010000002</v>
      </c>
      <c r="AG132" s="1097"/>
      <c r="AH132" s="1097"/>
      <c r="AI132" s="1097"/>
      <c r="AJ132" s="1098"/>
      <c r="AK132" s="1099">
        <v>6.5941624369999996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485</v>
      </c>
      <c r="W133" s="1077"/>
      <c r="X133" s="1077"/>
      <c r="Y133" s="1077"/>
      <c r="Z133" s="1078"/>
      <c r="AA133" s="1079">
        <v>7.2</v>
      </c>
      <c r="AB133" s="1080"/>
      <c r="AC133" s="1080"/>
      <c r="AD133" s="1080"/>
      <c r="AE133" s="1081"/>
      <c r="AF133" s="1079">
        <v>6.8</v>
      </c>
      <c r="AG133" s="1080"/>
      <c r="AH133" s="1080"/>
      <c r="AI133" s="1080"/>
      <c r="AJ133" s="1081"/>
      <c r="AK133" s="1079">
        <v>6.4</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zX1lLwiS36mxLn+t7YWhhnhwwrrtyGjeTPajyIreRU0/I+UHWBEubUPRUKjBJ6aV93qb0NhPPJssTLIUYJfIQ==" saltValue="B3HUF7oUzYQ0dadM2dMYK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NsgV/da1zE4l0/sgwvmXPxk3sLQxQYiwnOk0HYHgqqPkHMbSo7IybT9Keuy4KVMdx1Wxu+LjOD0J3QiRJCxEuA==" saltValue="veLHNWBUmE6MA9SS4V6U2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ijmFiSOPl9yjj6H6HxUIrQqPSeoGfrsuaDo31HcsSD4uT53BeCHONb5xjav9jhyVQw5/5GbIKZSoXyxEIGFZg==" saltValue="JG95+jQWk/9rpKdWJMWYY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489</v>
      </c>
      <c r="AP7" s="272"/>
      <c r="AQ7" s="273" t="s">
        <v>490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491</v>
      </c>
      <c r="AQ8" s="279" t="s">
        <v>492</v>
      </c>
      <c r="AR8" s="280" t="s">
        <v>493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494</v>
      </c>
      <c r="AL9" s="1117"/>
      <c r="AM9" s="1117"/>
      <c r="AN9" s="1118"/>
      <c r="AO9" s="281">
        <v>262922953</v>
      </c>
      <c r="AP9" s="281">
        <v>114427</v>
      </c>
      <c r="AQ9" s="282">
        <v>103356</v>
      </c>
      <c r="AR9" s="283">
        <v>10.7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495</v>
      </c>
      <c r="AL10" s="1117"/>
      <c r="AM10" s="1117"/>
      <c r="AN10" s="1118"/>
      <c r="AO10" s="284">
        <v>1521</v>
      </c>
      <c r="AP10" s="284">
        <v>1</v>
      </c>
      <c r="AQ10" s="285">
        <v>104</v>
      </c>
      <c r="AR10" s="286">
        <v>-99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496</v>
      </c>
      <c r="AL11" s="1117"/>
      <c r="AM11" s="1117"/>
      <c r="AN11" s="1118"/>
      <c r="AO11" s="284">
        <v>6386482</v>
      </c>
      <c r="AP11" s="284">
        <v>2779</v>
      </c>
      <c r="AQ11" s="285">
        <v>1054</v>
      </c>
      <c r="AR11" s="286">
        <v>163.69999999999999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497</v>
      </c>
      <c r="AL12" s="1117"/>
      <c r="AM12" s="1117"/>
      <c r="AN12" s="1118"/>
      <c r="AO12" s="284" t="s">
        <v>498</v>
      </c>
      <c r="AP12" s="284" t="s">
        <v>498</v>
      </c>
      <c r="AQ12" s="285">
        <v>3</v>
      </c>
      <c r="AR12" s="286" t="s">
        <v>498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499</v>
      </c>
      <c r="AL13" s="1117"/>
      <c r="AM13" s="1117"/>
      <c r="AN13" s="1118"/>
      <c r="AO13" s="284">
        <v>5835629</v>
      </c>
      <c r="AP13" s="284">
        <v>2540</v>
      </c>
      <c r="AQ13" s="285">
        <v>1918</v>
      </c>
      <c r="AR13" s="286">
        <v>32.4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500</v>
      </c>
      <c r="AL14" s="1117"/>
      <c r="AM14" s="1117"/>
      <c r="AN14" s="1118"/>
      <c r="AO14" s="284">
        <v>3138726</v>
      </c>
      <c r="AP14" s="284">
        <v>1366</v>
      </c>
      <c r="AQ14" s="285">
        <v>1336</v>
      </c>
      <c r="AR14" s="286">
        <v>2.2000000000000002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501</v>
      </c>
      <c r="AL15" s="1120"/>
      <c r="AM15" s="1120"/>
      <c r="AN15" s="1121"/>
      <c r="AO15" s="284">
        <v>-8473985</v>
      </c>
      <c r="AP15" s="284">
        <v>-3688</v>
      </c>
      <c r="AQ15" s="285">
        <v>-3217</v>
      </c>
      <c r="AR15" s="286">
        <v>14.6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269811326</v>
      </c>
      <c r="AP16" s="284">
        <v>117424</v>
      </c>
      <c r="AQ16" s="285">
        <v>104553</v>
      </c>
      <c r="AR16" s="286">
        <v>12.3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503</v>
      </c>
      <c r="AP20" s="293" t="s">
        <v>504</v>
      </c>
      <c r="AQ20" s="294" t="s">
        <v>505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506</v>
      </c>
      <c r="AL21" s="1123"/>
      <c r="AM21" s="1123"/>
      <c r="AN21" s="1124"/>
      <c r="AO21" s="297">
        <v>12.35</v>
      </c>
      <c r="AP21" s="298">
        <v>11.38</v>
      </c>
      <c r="AQ21" s="299">
        <v>0.97</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507</v>
      </c>
      <c r="AL22" s="1123"/>
      <c r="AM22" s="1123"/>
      <c r="AN22" s="1124"/>
      <c r="AO22" s="302">
        <v>98.8</v>
      </c>
      <c r="AP22" s="303">
        <v>99.9</v>
      </c>
      <c r="AQ22" s="304">
        <v>-1.1000000000000001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508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509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489</v>
      </c>
      <c r="AP30" s="272"/>
      <c r="AQ30" s="273" t="s">
        <v>490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491</v>
      </c>
      <c r="AQ31" s="279" t="s">
        <v>492</v>
      </c>
      <c r="AR31" s="280" t="s">
        <v>493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511</v>
      </c>
      <c r="AL32" s="1131"/>
      <c r="AM32" s="1131"/>
      <c r="AN32" s="1132"/>
      <c r="AO32" s="312">
        <v>66792963</v>
      </c>
      <c r="AP32" s="312">
        <v>29069</v>
      </c>
      <c r="AQ32" s="313">
        <v>30018</v>
      </c>
      <c r="AR32" s="314">
        <v>-3.2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512</v>
      </c>
      <c r="AL33" s="1131"/>
      <c r="AM33" s="1131"/>
      <c r="AN33" s="1132"/>
      <c r="AO33" s="312">
        <v>6435500</v>
      </c>
      <c r="AP33" s="312">
        <v>2801</v>
      </c>
      <c r="AQ33" s="313">
        <v>2237</v>
      </c>
      <c r="AR33" s="314">
        <v>25.2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513</v>
      </c>
      <c r="AL34" s="1131"/>
      <c r="AM34" s="1131"/>
      <c r="AN34" s="1132"/>
      <c r="AO34" s="312">
        <v>50116888</v>
      </c>
      <c r="AP34" s="312">
        <v>21811</v>
      </c>
      <c r="AQ34" s="313">
        <v>21851</v>
      </c>
      <c r="AR34" s="314">
        <v>-0.2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514</v>
      </c>
      <c r="AL35" s="1131"/>
      <c r="AM35" s="1131"/>
      <c r="AN35" s="1132"/>
      <c r="AO35" s="312">
        <v>34395692</v>
      </c>
      <c r="AP35" s="312">
        <v>14969</v>
      </c>
      <c r="AQ35" s="313">
        <v>9810</v>
      </c>
      <c r="AR35" s="314">
        <v>52.6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515</v>
      </c>
      <c r="AL36" s="1131"/>
      <c r="AM36" s="1131"/>
      <c r="AN36" s="1132"/>
      <c r="AO36" s="312">
        <v>2593530</v>
      </c>
      <c r="AP36" s="312">
        <v>1129</v>
      </c>
      <c r="AQ36" s="313">
        <v>148</v>
      </c>
      <c r="AR36" s="314">
        <v>662.8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516</v>
      </c>
      <c r="AL37" s="1131"/>
      <c r="AM37" s="1131"/>
      <c r="AN37" s="1132"/>
      <c r="AO37" s="312">
        <v>6326813</v>
      </c>
      <c r="AP37" s="312">
        <v>2753</v>
      </c>
      <c r="AQ37" s="313">
        <v>1410</v>
      </c>
      <c r="AR37" s="314">
        <v>95.2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517</v>
      </c>
      <c r="AL38" s="1134"/>
      <c r="AM38" s="1134"/>
      <c r="AN38" s="1135"/>
      <c r="AO38" s="315" t="s">
        <v>498</v>
      </c>
      <c r="AP38" s="315" t="s">
        <v>498</v>
      </c>
      <c r="AQ38" s="316">
        <v>0</v>
      </c>
      <c r="AR38" s="304" t="s">
        <v>498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518</v>
      </c>
      <c r="AL39" s="1134"/>
      <c r="AM39" s="1134"/>
      <c r="AN39" s="1135"/>
      <c r="AO39" s="312">
        <v>-59941256</v>
      </c>
      <c r="AP39" s="312">
        <v>-26087</v>
      </c>
      <c r="AQ39" s="313">
        <v>-17155</v>
      </c>
      <c r="AR39" s="314">
        <v>52.1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519</v>
      </c>
      <c r="AL40" s="1131"/>
      <c r="AM40" s="1131"/>
      <c r="AN40" s="1132"/>
      <c r="AO40" s="312">
        <v>-66375010</v>
      </c>
      <c r="AP40" s="312">
        <v>-28887</v>
      </c>
      <c r="AQ40" s="313">
        <v>-31149</v>
      </c>
      <c r="AR40" s="314">
        <v>-7.3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40345120</v>
      </c>
      <c r="AP41" s="312">
        <v>17559</v>
      </c>
      <c r="AQ41" s="313">
        <v>17170</v>
      </c>
      <c r="AR41" s="314">
        <v>2.2999999999999998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520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489</v>
      </c>
      <c r="AN49" s="1127" t="s">
        <v>522</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523</v>
      </c>
      <c r="AO50" s="329" t="s">
        <v>524</v>
      </c>
      <c r="AP50" s="330" t="s">
        <v>525</v>
      </c>
      <c r="AQ50" s="331" t="s">
        <v>526</v>
      </c>
      <c r="AR50" s="332" t="s">
        <v>527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528</v>
      </c>
      <c r="AL51" s="325"/>
      <c r="AM51" s="333">
        <v>106186366</v>
      </c>
      <c r="AN51" s="334">
        <v>46135</v>
      </c>
      <c r="AO51" s="335">
        <v>-11.8</v>
      </c>
      <c r="AP51" s="336">
        <v>57132</v>
      </c>
      <c r="AQ51" s="337">
        <v>4</v>
      </c>
      <c r="AR51" s="338">
        <v>-15.8</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529</v>
      </c>
      <c r="AM52" s="341">
        <v>51296176</v>
      </c>
      <c r="AN52" s="342">
        <v>22287</v>
      </c>
      <c r="AO52" s="343">
        <v>-21.3</v>
      </c>
      <c r="AP52" s="344">
        <v>30126</v>
      </c>
      <c r="AQ52" s="345">
        <v>2.8</v>
      </c>
      <c r="AR52" s="346">
        <v>-24.1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530</v>
      </c>
      <c r="AL53" s="325"/>
      <c r="AM53" s="333">
        <v>117018562</v>
      </c>
      <c r="AN53" s="334">
        <v>50857</v>
      </c>
      <c r="AO53" s="335">
        <v>10.199999999999999</v>
      </c>
      <c r="AP53" s="336">
        <v>58766</v>
      </c>
      <c r="AQ53" s="337">
        <v>2.9</v>
      </c>
      <c r="AR53" s="338">
        <v>7.3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529</v>
      </c>
      <c r="AM54" s="341">
        <v>57073317</v>
      </c>
      <c r="AN54" s="342">
        <v>24804</v>
      </c>
      <c r="AO54" s="343">
        <v>11.3</v>
      </c>
      <c r="AP54" s="344">
        <v>29363</v>
      </c>
      <c r="AQ54" s="345">
        <v>-2.5</v>
      </c>
      <c r="AR54" s="346">
        <v>13.8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531</v>
      </c>
      <c r="AL55" s="325"/>
      <c r="AM55" s="333">
        <v>115240094</v>
      </c>
      <c r="AN55" s="334">
        <v>50248</v>
      </c>
      <c r="AO55" s="335">
        <v>-1.2</v>
      </c>
      <c r="AP55" s="336">
        <v>62482</v>
      </c>
      <c r="AQ55" s="337">
        <v>6.3</v>
      </c>
      <c r="AR55" s="338">
        <v>-7.5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529</v>
      </c>
      <c r="AM56" s="341">
        <v>66786581</v>
      </c>
      <c r="AN56" s="342">
        <v>29121</v>
      </c>
      <c r="AO56" s="343">
        <v>17.399999999999999</v>
      </c>
      <c r="AP56" s="344">
        <v>34626</v>
      </c>
      <c r="AQ56" s="345">
        <v>17.899999999999999</v>
      </c>
      <c r="AR56" s="346">
        <v>-0.5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532</v>
      </c>
      <c r="AL57" s="325"/>
      <c r="AM57" s="333">
        <v>125039307</v>
      </c>
      <c r="AN57" s="334">
        <v>54487</v>
      </c>
      <c r="AO57" s="335">
        <v>8.4</v>
      </c>
      <c r="AP57" s="336">
        <v>59288</v>
      </c>
      <c r="AQ57" s="337">
        <v>-5.0999999999999996</v>
      </c>
      <c r="AR57" s="338">
        <v>13.5</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529</v>
      </c>
      <c r="AM58" s="341">
        <v>76224528</v>
      </c>
      <c r="AN58" s="342">
        <v>33215</v>
      </c>
      <c r="AO58" s="343">
        <v>14.1</v>
      </c>
      <c r="AP58" s="344">
        <v>32670</v>
      </c>
      <c r="AQ58" s="345">
        <v>-5.6</v>
      </c>
      <c r="AR58" s="346">
        <v>19.7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533</v>
      </c>
      <c r="AL59" s="325"/>
      <c r="AM59" s="333">
        <v>120052777</v>
      </c>
      <c r="AN59" s="334">
        <v>52248</v>
      </c>
      <c r="AO59" s="335">
        <v>-4.0999999999999996</v>
      </c>
      <c r="AP59" s="336">
        <v>63490</v>
      </c>
      <c r="AQ59" s="337">
        <v>7.1</v>
      </c>
      <c r="AR59" s="338">
        <v>-11.2</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529</v>
      </c>
      <c r="AM60" s="341">
        <v>77192836</v>
      </c>
      <c r="AN60" s="342">
        <v>33595</v>
      </c>
      <c r="AO60" s="343">
        <v>1.1000000000000001</v>
      </c>
      <c r="AP60" s="344">
        <v>35347</v>
      </c>
      <c r="AQ60" s="345">
        <v>8.1999999999999993</v>
      </c>
      <c r="AR60" s="346">
        <v>-7.1</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534</v>
      </c>
      <c r="AL61" s="347"/>
      <c r="AM61" s="348">
        <v>116707421</v>
      </c>
      <c r="AN61" s="349">
        <v>50795</v>
      </c>
      <c r="AO61" s="350">
        <v>0.3</v>
      </c>
      <c r="AP61" s="351">
        <v>60232</v>
      </c>
      <c r="AQ61" s="352">
        <v>3</v>
      </c>
      <c r="AR61" s="338">
        <v>-2.7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529</v>
      </c>
      <c r="AM62" s="341">
        <v>65714688</v>
      </c>
      <c r="AN62" s="342">
        <v>28604</v>
      </c>
      <c r="AO62" s="343">
        <v>4.5</v>
      </c>
      <c r="AP62" s="344">
        <v>32426</v>
      </c>
      <c r="AQ62" s="345">
        <v>4.2</v>
      </c>
      <c r="AR62" s="346">
        <v>0.3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J4w9wHofH3lR/vOTG9lRVVZ4cLIsQpP07djWP0oHtFwM+e3ih6iapQFIaiCN4Ny8dhxO4H3N6PYf1FoIcxUsYw==" saltValue="vD5enWK1aoZc46IkRcMe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486</v>
      </c>
    </row>
    <row r="121" spans="125:125" ht="13.5" hidden="1" customHeight="1" x14ac:dyDescent="0.2">
      <c r="DU121" s="259"/>
    </row>
  </sheetData>
  <sheetProtection algorithmName="SHA-512" hashValue="mvVNV7+d3saM4LV7ligcwVwFY1+pSJlHsvKWPA+5lIgaQc0jF0NmQ1KgAGVJsHSjBIsZdEp0SiOB7tDfRBHNvg==" saltValue="tC6b0LudPtw7ePXodkkO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486</v>
      </c>
    </row>
  </sheetData>
  <sheetProtection algorithmName="SHA-512" hashValue="+zVX0w5OgByK0jIeHbMxPXH9OU+0aJdfK6/rXiQiGV4QqIDCJSDNOWn6PkqlhORwnwBrPx1I5enR/QabX3/72g==" saltValue="U4c/tNOLgoIChrTCmNWa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536</v>
      </c>
      <c r="G46" s="8" t="s">
        <v>537</v>
      </c>
      <c r="H46" s="8" t="s">
        <v>538</v>
      </c>
      <c r="I46" s="8" t="s">
        <v>539</v>
      </c>
      <c r="J46" s="9" t="s">
        <v>540</v>
      </c>
    </row>
    <row r="47" spans="2:10" ht="57.75" customHeight="1" x14ac:dyDescent="0.2">
      <c r="B47" s="10"/>
      <c r="C47" s="1139" t="s">
        <v>3</v>
      </c>
      <c r="D47" s="1139"/>
      <c r="E47" s="1140"/>
      <c r="F47" s="11">
        <v>1.93</v>
      </c>
      <c r="G47" s="12">
        <v>2.1800000000000002</v>
      </c>
      <c r="H47" s="12">
        <v>3.01</v>
      </c>
      <c r="I47" s="12">
        <v>5.68</v>
      </c>
      <c r="J47" s="13">
        <v>3.55</v>
      </c>
    </row>
    <row r="48" spans="2:10" ht="57.75" customHeight="1" x14ac:dyDescent="0.2">
      <c r="B48" s="14"/>
      <c r="C48" s="1141" t="s">
        <v>4</v>
      </c>
      <c r="D48" s="1141"/>
      <c r="E48" s="1142"/>
      <c r="F48" s="15">
        <v>1.21</v>
      </c>
      <c r="G48" s="16">
        <v>1.29</v>
      </c>
      <c r="H48" s="16">
        <v>1.52</v>
      </c>
      <c r="I48" s="16">
        <v>1.23</v>
      </c>
      <c r="J48" s="17">
        <v>1.39</v>
      </c>
    </row>
    <row r="49" spans="2:10" ht="57.75" customHeight="1" thickBot="1" x14ac:dyDescent="0.25">
      <c r="B49" s="18"/>
      <c r="C49" s="1143" t="s">
        <v>5</v>
      </c>
      <c r="D49" s="1143"/>
      <c r="E49" s="1144"/>
      <c r="F49" s="19" t="s">
        <v>541</v>
      </c>
      <c r="G49" s="20" t="s">
        <v>542</v>
      </c>
      <c r="H49" s="20">
        <v>0.59</v>
      </c>
      <c r="I49" s="20">
        <v>1.7</v>
      </c>
      <c r="J49" s="21" t="s">
        <v>543</v>
      </c>
    </row>
    <row r="50" spans="2:10" ht="13" x14ac:dyDescent="0.2"/>
  </sheetData>
  <sheetProtection algorithmName="SHA-512" hashValue="+jYNspSY9KQW0zLFeMq9I+xnLRDK4wHWjdzcC8IBn+5zzha+Znjslg48yFYlMg3fSnzgnQhjXb2aW4AKcM4Nqw==" saltValue="+MW4W7tj8dzSieZbIEz4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3" ma:contentTypeDescription="新しいドキュメントを作成します。" ma:contentTypeScope="" ma:versionID="9feaf068f365c218b46cb4884ffabddb">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4a289b30b516b62a69729ce7f7c63412"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0F0DDD-D3E0-46C7-A219-22F3CE024EC9}">
  <ds:schemaRefs>
    <ds:schemaRef ds:uri="a4e28f63-7028-4a93-8047-9653a98e0e88"/>
    <ds:schemaRef ds:uri="http://schemas.microsoft.com/office/infopath/2007/PartnerControls"/>
    <ds:schemaRef ds:uri="http://purl.org/dc/terms/"/>
    <ds:schemaRef ds:uri="http://purl.org/dc/dcmitype/"/>
    <ds:schemaRef ds:uri="http://schemas.microsoft.com/office/2006/metadata/properties"/>
    <ds:schemaRef ds:uri="http://schemas.microsoft.com/office/2006/documentManagement/types"/>
    <ds:schemaRef ds:uri="http://schemas.openxmlformats.org/package/2006/metadata/core-properties"/>
    <ds:schemaRef ds:uri="fd32c9f7-8932-4d07-b49b-91c8a1e26893"/>
    <ds:schemaRef ds:uri="http://www.w3.org/XML/1998/namespace"/>
    <ds:schemaRef ds:uri="http://purl.org/dc/elements/1.1/"/>
  </ds:schemaRefs>
</ds:datastoreItem>
</file>

<file path=customXml/itemProps2.xml><?xml version="1.0" encoding="utf-8"?>
<ds:datastoreItem xmlns:ds="http://schemas.openxmlformats.org/officeDocument/2006/customXml" ds:itemID="{804E0161-8B29-4804-8C3C-6FB71A962ECE}">
  <ds:schemaRefs>
    <ds:schemaRef ds:uri="http://schemas.microsoft.com/sharepoint/v3/contenttype/forms"/>
  </ds:schemaRefs>
</ds:datastoreItem>
</file>

<file path=customXml/itemProps3.xml><?xml version="1.0" encoding="utf-8"?>
<ds:datastoreItem xmlns:ds="http://schemas.openxmlformats.org/officeDocument/2006/customXml" ds:itemID="{ED991D34-52FE-4F79-A07F-330B88C6A1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2025-03-11T03:21:18Z</cp:lastPrinted>
  <dcterms:created xsi:type="dcterms:W3CDTF">2025-02-19T02:57:32Z</dcterms:created>
  <dcterms:modified xsi:type="dcterms:W3CDTF">2025-03-24T05:47:47Z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