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2 政令市\"/>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U39" i="10"/>
  <c r="BE38" i="10"/>
  <c r="U38" i="10"/>
  <c r="BE37" i="10"/>
  <c r="U37" i="10"/>
  <c r="C35" i="10"/>
  <c r="C36" i="10" s="1"/>
  <c r="C34" i="10"/>
  <c r="C37" i="10" l="1"/>
  <c r="C38" i="10" s="1"/>
  <c r="C39" i="10" s="1"/>
  <c r="C40" i="10" s="1"/>
  <c r="U34" i="10"/>
  <c r="U35" i="10" s="1"/>
  <c r="U36" i="10" s="1"/>
  <c r="AM34" i="10"/>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l="1"/>
  <c r="BW36" i="10" s="1"/>
  <c r="BW37" i="10" s="1"/>
  <c r="BW38" i="10" s="1"/>
  <c r="BW39" i="10" s="1"/>
  <c r="BW40" i="10" s="1"/>
  <c r="BW41" i="10" s="1"/>
  <c r="BW42"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<sst xmlns="http://schemas.openxmlformats.org/spreadsheetml/2006/main" count="1196" uniqueCount="639">
  <si>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</si>
  <si>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</si>
  <si>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</si>
  <si>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</si>
  <si>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</si>
  <si>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</si>
  <si>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</si>
  <si>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</si>
  <si>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</si>
  <si>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</si>
  <si>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</si>
  <si>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</si>
  <si>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</si>
  <si>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</si>
  <si>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</si>
  <si>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</si>
  <si>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</si>
  <si>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</si>
  <si>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</si>
  <si>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</si>
  <si>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</si>
  <si>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</si>
  <si>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</si>
  <si>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</si>
  <si>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</si>
  <si>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</si>
  <si>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</si>
  <si>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</si>
  <si>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</si>
  <si>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</si>
  <si>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</si>
  <si>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</si>
  <si>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</si>
  <si>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</si>
  <si>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</si>
  <si>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</si>
  <si>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</si>
  <si>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</si>
  <si>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</si>
  <si>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</si>
  <si>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</si>
  <si>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</si>
  <si>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</si>
  <si>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</si>
  <si>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</si>
  <si>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</si>
  <si>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</si>
  <si>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</si>
  <si>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</si>
  <si>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</si>
  <si>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</si>
  <si>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</si>
  <si>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</si>
  <si>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</si>
  <si>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</si>
  <si>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</si>
  <si>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</si>
  <si>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</si>
  <si>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</si>
  <si>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</si>
  <si>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</si>
  <si>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</si>
  <si>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</si>
  <si>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</si>
  <si>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</si>
  <si>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</si>
  <si>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</si>
  <si>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</si>
  <si>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</si>
  <si>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</si>
  <si>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</si>
  <si>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</si>
  <si>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</si>
  <si>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</si>
  <si>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</si>
  <si>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</si>
  <si>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</si>
  <si>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</si>
  <si>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</si>
  <si>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</si>
  <si>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</si>
  <si>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</si>
  <si>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</si>
  <si>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</si>
  <si>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</si>
  <si>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</si>
  <si>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</si>
  <si>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</si>
  <si>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</si>
  <si>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</si>
  <si>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</si>
  <si>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</si>
  <si>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</si>
  <si>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</si>
  <si>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</si>
  <si>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</si>
  <si>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</si>
  <si>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</si>
  <si>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</si>
  <si>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</si>
  <si>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</si>
  <si>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</si>
  <si>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</si>
  <si>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</si>
  <si>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</si>
  <si>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</si>
  <si>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</si>
  <si>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</si>
  <si>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</si>
  <si>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</si>
  <si>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</si>
  <si>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</si>
  <si>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</si>
  <si>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</si>
  <si>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</si>
  <si>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</si>
  <si>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</si>
  <si>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</si>
  <si>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</si>
  <si>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</si>
  <si>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</si>
  <si>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</si>
  <si>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</si>
  <si>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</si>
  <si>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</si>
  <si>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</si>
  <si>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</si>
  <si>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</si>
  <si>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</si>
  <si>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</si>
  <si>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</si>
  <si>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</si>
  <si>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</si>
  <si>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</si>
  <si>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</si>
  <si>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</si>
  <si>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</si>
  <si>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</si>
  <si>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</si>
  <si>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</si>
  <si>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</si>
  <si>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</si>
  <si>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</si>
  <si>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</si>
  <si>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</si>
  <si>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</si>
  <si>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</si>
  <si>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</si>
  <si>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</si>
  <si>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</si>
  <si>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</si>
  <si>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</si>
  <si>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</si>
  <si>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</si>
  <si>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</si>
  <si>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</si>
  <si>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</si>
  <si>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</si>
  <si>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</si>
  <si>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</si>
  <si>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</si>
  <si>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</si>
  <si>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</si>
  <si>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</si>
  <si>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</si>
  <si>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</si>
  <si>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</si>
  <si>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</si>
  <si>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</si>
  <si>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</si>
  <si>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</si>
  <si>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</si>
  <si>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</si>
  <si>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</si>
  <si>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</si>
  <si>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</si>
  <si>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</si>
  <si>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</si>
  <si>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</si>
  <si>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</si>
  <si>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</si>
  <si>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</si>
  <si>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</si>
  <si>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</si>
  <si>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</si>
  <si>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</si>
  <si>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</si>
  <si>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</si>
  <si>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</si>
  <si>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</si>
  <si>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</si>
  <si>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</si>
  <si>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</si>
  <si>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</si>
  <si>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</si>
  <si>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</si>
  <si>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</si>
  <si>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</si>
  <si>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</si>
  <si>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</si>
  <si>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</si>
  <si>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</si>
  <si>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</si>
  <si>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</si>
  <si>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</si>
  <si>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</si>
  <si>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</si>
  <si>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</si>
  <si>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</si>
  <si>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</si>
  <si>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</si>
  <si>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</si>
  <si>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</si>
  <si>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</si>
  <si>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</si>
  <si>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愛知県名古屋市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</si>
  <si>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</si>
  <si>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</si>
  <si>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</si>
  <si>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</si>
  <si>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</si>
  <si>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</si>
  <si>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</si>
  <si>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</si>
  <si>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</si>
  <si>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</si>
  <si>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</si>
  <si>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</si>
  <si>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</si>
  <si>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</si>
  <si>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</si>
  <si>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</si>
  <si>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</si>
  <si>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</si>
  <si>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</si>
  <si>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</si>
  <si>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</si>
  <si>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</si>
  <si>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</si>
  <si>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</si>
  <si>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</si>
  <si>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</si>
  <si>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</si>
  <si>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</si>
  <si>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</si>
  <si>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</si>
  <si>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</si>
  <si>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</si>
  <si>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</si>
  <si>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</si>
  <si>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</si>
  <si>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</si>
  <si>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</si>
  <si>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</si>
  <si>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</si>
  <si>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</si>
  <si>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</si>
  <si>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</si>
  <si>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</si>
  <si>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</si>
  <si>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</si>
  <si>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</si>
  <si>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</si>
  <si>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</si>
  <si>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</si>
  <si>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</si>
  <si>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</si>
  <si>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</si>
  <si>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</si>
  <si>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</si>
  <si>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</si>
  <si>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</si>
  <si>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</si>
  <si>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</si>
  <si>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</si>
  <si>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</si>
  <si>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</si>
  <si>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</si>
  <si>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</si>
  <si>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</si>
  <si>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</si>
  <si>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</si>
  <si>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</si>
  <si>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</si>
  <si>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</si>
  <si>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</si>
  <si>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</si>
  <si>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</si>
  <si>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</si>
  <si>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</si>
  <si>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</si>
  <si>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</si>
  <si>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</si>
  <si>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</si>
  <si>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</si>
  <si>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</si>
  <si>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</si>
  <si>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</si>
  <si>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</si>
  <si>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</si>
  <si>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</si>
  <si>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</si>
  <si>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</si>
  <si>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</si>
  <si>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</si>
  <si>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</si>
  <si>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</si>
  <si>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</si>
  <si>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</si>
  <si>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</si>
  <si>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</si>
  <si>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</si>
  <si>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</si>
  <si>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</si>
  <si>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</si>
  <si>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</si>
  <si>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</si>
  <si>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</si>
  <si>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</si>
  <si>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</si>
  <si>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</si>
  <si>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</si>
  <si>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</si>
  <si>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</si>
  <si>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</si>
  <si>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</si>
  <si>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</si>
  <si>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</si>
  <si>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</si>
  <si>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</si>
  <si>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</si>
  <si>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</si>
  <si>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</si>
  <si>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</si>
  <si>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</si>
  <si>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</si>
  <si>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交通</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</si>
  <si>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</si>
  <si>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</si>
  <si>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</si>
  <si>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</si>
  <si>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</si>
  <si>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</si>
  <si>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</si>
  <si>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</si>
  <si>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</si>
  <si>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</si>
  <si>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</si>
  <si>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</si>
  <si>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</si>
  <si>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</si>
  <si>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</si>
  <si>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</si>
  <si>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</si>
  <si>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</si>
  <si>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</si>
  <si>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</si>
  <si>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</si>
  <si>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</si>
  <si>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</si>
  <si>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</si>
  <si>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</si>
  <si>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</si>
  <si>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</si>
  <si>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</si>
  <si>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</si>
  <si>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愛知県名古屋市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</si>
  <si>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</si>
  <si>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</si>
  <si>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</si>
  <si>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</si>
  <si>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</si>
  <si>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</si>
  <si>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</si>
  <si>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</si>
  <si>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</si>
  <si>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</si>
  <si>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</si>
  <si>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</si>
  <si>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</si>
  <si>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</si>
  <si>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</si>
  <si>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</si>
  <si>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</si>
  <si>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</si>
  <si>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</si>
  <si>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</si>
  <si>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</si>
  <si>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土地区画整理組合貸付金特別会計</t>
    <phoneticPr fontId="5"/>
  </si>
  <si>
    <t>墓地公園整備事業特別会計</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</si>
  <si>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</si>
  <si>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</si>
  <si>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</si>
  <si>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</si>
  <si>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</si>
  <si>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</si>
  <si>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</si>
  <si>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</si>
  <si>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</si>
  <si>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</si>
  <si>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</si>
  <si>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</si>
  <si>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</si>
  <si>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</si>
  <si>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</si>
  <si>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</si>
  <si>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</si>
  <si>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</si>
  <si>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</si>
  <si>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</si>
  <si>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水道事業会計</t>
    <phoneticPr fontId="5"/>
  </si>
  <si>
    <t>工業用水道事業会計</t>
    <phoneticPr fontId="5"/>
  </si>
  <si>
    <t>下水道事業会計</t>
    <phoneticPr fontId="5"/>
  </si>
  <si>
    <t>自動車運送事業会計</t>
    <phoneticPr fontId="5"/>
  </si>
  <si>
    <t>高速度鉄道事業会計</t>
    <phoneticPr fontId="5"/>
  </si>
  <si>
    <t>市場及びと畜場特別会計</t>
    <phoneticPr fontId="5"/>
  </si>
  <si>
    <t>名古屋城天守閣特別会計</t>
    <phoneticPr fontId="5"/>
  </si>
  <si>
    <t>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</si>
  <si>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</si>
  <si>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</si>
  <si>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</si>
  <si>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</si>
  <si>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</si>
  <si>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</si>
  <si>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</si>
  <si>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</si>
  <si>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</si>
  <si>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</si>
  <si>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</si>
  <si>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</si>
  <si>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</si>
  <si>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</si>
  <si>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</si>
  <si>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</si>
  <si>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</si>
  <si>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</si>
  <si>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</si>
  <si>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</si>
  <si>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</si>
  <si>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</si>
  <si>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</si>
  <si>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</si>
  <si>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</si>
  <si>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</si>
  <si>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</si>
  <si>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</si>
  <si>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</si>
  <si>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</si>
  <si>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</si>
  <si>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</si>
  <si>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</si>
  <si>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</si>
  <si>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</si>
  <si>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</si>
  <si>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</si>
  <si>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</si>
  <si>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</si>
  <si>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</si>
  <si>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</si>
  <si>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</si>
  <si>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</si>
  <si>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</si>
  <si>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</si>
  <si>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</si>
  <si>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</si>
  <si>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</si>
  <si>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</si>
  <si>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</si>
  <si>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</si>
  <si>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</si>
  <si>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</si>
  <si>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</si>
  <si>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</si>
  <si>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</si>
  <si>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市場及びと畜場特別会計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</si>
  <si>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</si>
  <si>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</si>
  <si>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</si>
  <si>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</si>
  <si>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</si>
  <si>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</si>
  <si>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</si>
  <si>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</si>
  <si>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</si>
  <si>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</si>
  <si>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</si>
  <si>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</si>
  <si>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</si>
  <si>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</si>
  <si>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</si>
  <si>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</si>
  <si>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</si>
  <si>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</si>
  <si>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</si>
  <si>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</si>
  <si>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</si>
  <si>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</si>
  <si>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</si>
  <si>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</si>
  <si>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</si>
  <si>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</si>
  <si>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</si>
  <si>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</si>
  <si>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</si>
  <si>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</si>
  <si>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</si>
  <si>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</si>
  <si>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</si>
  <si>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</si>
  <si>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</si>
  <si>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</si>
  <si>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</si>
  <si>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</si>
  <si>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</si>
  <si>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</si>
  <si>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</si>
  <si>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</si>
  <si>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</si>
  <si>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</si>
  <si>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</si>
  <si>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</si>
  <si>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</si>
  <si>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</si>
  <si>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</si>
  <si>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</si>
  <si>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</si>
  <si>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</si>
  <si>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</si>
  <si>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</si>
  <si>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</si>
  <si>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</si>
  <si>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</si>
  <si>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</si>
  <si>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</si>
  <si>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</si>
  <si>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</si>
  <si>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</si>
  <si>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</si>
  <si>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</si>
  <si>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</si>
  <si>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</si>
  <si>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</si>
  <si>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</si>
  <si>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</si>
  <si>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</si>
  <si>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</si>
  <si>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</si>
  <si>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</si>
  <si>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</si>
  <si>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</si>
  <si>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</si>
  <si>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</si>
  <si>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</si>
  <si>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</si>
  <si>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</si>
  <si>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</si>
  <si>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</si>
  <si>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</si>
  <si>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</si>
  <si>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</si>
  <si>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 0.01</t>
  </si>
  <si>
    <t>▲ 0.31</t>
  </si>
  <si>
    <t>水道事業会計</t>
  </si>
  <si>
    <t>下水道事業会計</t>
  </si>
  <si>
    <t>介護保険特別会計</t>
  </si>
  <si>
    <t>一般会計</t>
  </si>
  <si>
    <t>自動車運送事業会計</t>
  </si>
  <si>
    <t>▲ 0.38</t>
  </si>
  <si>
    <t>▲ 0.21</t>
  </si>
  <si>
    <t>病院事業会計</t>
  </si>
  <si>
    <t>工業用水道事業会計</t>
  </si>
  <si>
    <t>後期高齢者医療特別会計</t>
  </si>
  <si>
    <t>その他会計（赤字）</t>
  </si>
  <si>
    <t>▲ 0.02</t>
  </si>
  <si>
    <t>その他会計（黒字）</t>
  </si>
  <si>
    <t>H25末</t>
    <phoneticPr fontId="5"/>
  </si>
  <si>
    <t>H26末</t>
    <phoneticPr fontId="5"/>
  </si>
  <si>
    <t>H27末</t>
    <phoneticPr fontId="5"/>
  </si>
  <si>
    <t>H28末</t>
    <phoneticPr fontId="5"/>
  </si>
  <si>
    <t>H29末</t>
    <phoneticPr fontId="5"/>
  </si>
  <si>
    <t>子ども・親総合支援基金</t>
    <rPh sb="0" eb="1">
      <t>コ</t>
    </rPh>
    <rPh sb="4" eb="5">
      <t>オヤ</t>
    </rPh>
    <rPh sb="5" eb="7">
      <t>ソウゴウ</t>
    </rPh>
    <rPh sb="7" eb="9">
      <t>シエン</t>
    </rPh>
    <rPh sb="9" eb="11">
      <t>キキン</t>
    </rPh>
    <phoneticPr fontId="2"/>
  </si>
  <si>
    <t>アセットマネジメント基金</t>
    <rPh sb="10" eb="12">
      <t>キキン</t>
    </rPh>
    <phoneticPr fontId="2"/>
  </si>
  <si>
    <t>住宅敷金積立基金</t>
    <rPh sb="0" eb="2">
      <t>ジュウタク</t>
    </rPh>
    <rPh sb="2" eb="4">
      <t>シキキン</t>
    </rPh>
    <rPh sb="4" eb="6">
      <t>ツミタテ</t>
    </rPh>
    <rPh sb="6" eb="8">
      <t>キキン</t>
    </rPh>
    <phoneticPr fontId="2"/>
  </si>
  <si>
    <t>国際交流事業積立基金</t>
    <rPh sb="0" eb="2">
      <t>コクサイ</t>
    </rPh>
    <rPh sb="2" eb="4">
      <t>コウリュウ</t>
    </rPh>
    <rPh sb="4" eb="6">
      <t>ジギョウ</t>
    </rPh>
    <rPh sb="6" eb="8">
      <t>ツミタテ</t>
    </rPh>
    <rPh sb="8" eb="10">
      <t>キキン</t>
    </rPh>
    <phoneticPr fontId="2"/>
  </si>
  <si>
    <t>震災対策事業基金</t>
    <rPh sb="0" eb="2">
      <t>シンサイ</t>
    </rPh>
    <rPh sb="2" eb="4">
      <t>タイサク</t>
    </rPh>
    <rPh sb="4" eb="6">
      <t>ジギョウ</t>
    </rPh>
    <rPh sb="6" eb="8">
      <t>キキン</t>
    </rPh>
    <phoneticPr fontId="2"/>
  </si>
  <si>
    <t>法適用企業</t>
    <rPh sb="0" eb="1">
      <t>ホウ</t>
    </rPh>
    <rPh sb="1" eb="3">
      <t>テキヨウ</t>
    </rPh>
    <rPh sb="3" eb="5">
      <t>キギョウ</t>
    </rPh>
    <phoneticPr fontId="1"/>
  </si>
  <si>
    <t>法非適用企業</t>
    <rPh sb="0" eb="1">
      <t>ホウ</t>
    </rPh>
    <rPh sb="1" eb="2">
      <t>ヒ</t>
    </rPh>
    <rPh sb="2" eb="4">
      <t>テキヨウ</t>
    </rPh>
    <rPh sb="4" eb="6">
      <t>キギョウ</t>
    </rPh>
    <phoneticPr fontId="1"/>
  </si>
  <si>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</si>
  <si>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</si>
  <si>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</si>
  <si>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</si>
  <si>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</si>
  <si>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</si>
  <si>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</si>
  <si>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</si>
  <si>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</si>
  <si>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t>
  </si>
  <si>
    <t>名古屋国際センター</t>
  </si>
  <si>
    <t>名古屋市民休暇村管理公社</t>
  </si>
  <si>
    <t>名古屋フィルハーモニー交響楽団</t>
  </si>
  <si>
    <t>名古屋市文化振興事業団</t>
  </si>
  <si>
    <t>名古屋産業振興公社</t>
  </si>
  <si>
    <t>名古屋市中小企業共済会</t>
  </si>
  <si>
    <t>名古屋食肉公社</t>
  </si>
  <si>
    <t>名古屋市小規模事業金融公社</t>
  </si>
  <si>
    <t>名古屋観光コンベンションビューロー</t>
  </si>
  <si>
    <t>名古屋国際芸術文化交流財団</t>
  </si>
  <si>
    <t>名古屋まちづくり公社</t>
  </si>
  <si>
    <t>なごや建設事業サービス財団</t>
  </si>
  <si>
    <t>名古屋市教育スポーツ協会</t>
  </si>
  <si>
    <t>木曽三川水源造成公社</t>
  </si>
  <si>
    <t>暴力追放愛知県民会議</t>
  </si>
  <si>
    <t>名古屋食肉市場</t>
  </si>
  <si>
    <t>国際デザインセンター</t>
  </si>
  <si>
    <t>名古屋埠頭</t>
  </si>
  <si>
    <t>名古屋テレビ塔</t>
  </si>
  <si>
    <t>若宮大通駐車場</t>
  </si>
  <si>
    <t>名古屋ガイドウェイバス</t>
  </si>
  <si>
    <t>栄公園振興</t>
  </si>
  <si>
    <t>名古屋臨海高速鉄道</t>
  </si>
  <si>
    <t>名古屋西部ソイルリサイクル</t>
  </si>
  <si>
    <t>名古屋交通開発機構</t>
  </si>
  <si>
    <t>名古屋市住宅供給公社</t>
  </si>
  <si>
    <t>名古屋市土地開発公社</t>
  </si>
  <si>
    <t>名古屋高速道路公社</t>
  </si>
  <si>
    <t>公立大学法人名古屋市立大学</t>
  </si>
  <si>
    <t>名古屋上下水道総合サービス</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</si>
  <si>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</si>
  <si>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</si>
  <si>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</si>
  <si>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施設の年数の経過によるものである。
　現在、市設建築物については、従来の築40年程度での改築から、建築物の構造体の耐久性に応じて築60年から80年程度へと長寿命化を進めており、必要な対策は実施できるよう努めていく。</t>
    <rPh sb="280" eb="282">
      <t>ヒツヨウ</t>
    </rPh>
    <rPh sb="283" eb="285">
      <t>タイサク</t>
    </rPh>
    <rPh sb="286" eb="288">
      <t>ジッシ</t>
    </rPh>
    <rPh sb="293" eb="29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</si>
  <si>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</si>
  <si>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</si>
  <si>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</si>
  <si>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</si>
  <si>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</si>
  <si>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</si>
  <si>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将来負担比率及び実質公債費比率ともに、類似団体内平均値と比べ高い水準にある。
　将来負担比率については、地方債の償還が新規発行を上回ってきたこと等により減少傾向にある。また実質公債費比率については、義務教育教員等の給与負担の権限移譲に伴う財源措置等により、分母となる標準財政規模が増加したことに加え、分子となる地方債の元利償還金が減少したこと等により、減少傾向にある。予算編成にあたり作成している中期的な財政見通しでは、今後も同程度の地方債の元利償還を見込んでいることから、実質公債費比率については大幅に変わることはないと想定されるが、世代間の負担の公平に配慮しつつ、将来世代に過度な負担を残さないよう、計画的な財政運営に努める。</t>
    <rPh sb="100" eb="102">
      <t>ギム</t>
    </rPh>
    <rPh sb="102" eb="104">
      <t>キョウイク</t>
    </rPh>
    <rPh sb="104" eb="106">
      <t>キョウイン</t>
    </rPh>
    <rPh sb="106" eb="107">
      <t>ナド</t>
    </rPh>
    <rPh sb="108" eb="110">
      <t>キュウヨ</t>
    </rPh>
    <rPh sb="110" eb="112">
      <t>フタン</t>
    </rPh>
    <rPh sb="113" eb="115">
      <t>ケンゲン</t>
    </rPh>
    <rPh sb="115" eb="117">
      <t>イジョウ</t>
    </rPh>
    <rPh sb="118" eb="119">
      <t>トモナ</t>
    </rPh>
    <rPh sb="120" eb="122">
      <t>ザイゲン</t>
    </rPh>
    <rPh sb="122" eb="124">
      <t>ソチ</t>
    </rPh>
    <rPh sb="124" eb="125">
      <t>ナド</t>
    </rPh>
    <rPh sb="129" eb="131">
      <t>ブンボ</t>
    </rPh>
    <rPh sb="134" eb="136">
      <t>ヒョウジュン</t>
    </rPh>
    <rPh sb="136" eb="138">
      <t>ザイセイ</t>
    </rPh>
    <rPh sb="138" eb="140">
      <t>キボ</t>
    </rPh>
    <rPh sb="141" eb="143">
      <t>ゾウカ</t>
    </rPh>
    <rPh sb="148" eb="149">
      <t>クワ</t>
    </rPh>
    <rPh sb="151" eb="153">
      <t>ブンシ</t>
    </rPh>
    <rPh sb="250" eb="252">
      <t>オオハバ</t>
    </rPh>
    <rPh sb="253" eb="254">
      <t>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</si>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</sst>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quot;▲ &quot;#,##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0" fontId="33" fillId="0" borderId="117"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91" fontId="33" fillId="0" borderId="98" xfId="15" applyNumberFormat="1" applyFont="1" applyBorder="1" applyAlignment="1" applyProtection="1">
      <alignment horizontal="right" vertical="center" shrinkToFit="1"/>
      <protection locked="0"/>
    </xf>
    <xf numFmtId="191" fontId="33" fillId="0" borderId="99" xfId="15" applyNumberFormat="1" applyFont="1" applyBorder="1" applyAlignment="1" applyProtection="1">
      <alignment horizontal="right" vertical="center" shrinkToFit="1"/>
      <protection locked="0"/>
    </xf>
    <xf numFmtId="191" fontId="33" fillId="0" borderId="100" xfId="15" applyNumberFormat="1" applyFont="1" applyBorder="1" applyAlignment="1" applyProtection="1">
      <alignment horizontal="right" vertical="center" shrinkToFit="1"/>
      <protection locked="0"/>
    </xf>
    <xf numFmtId="177" fontId="33" fillId="0" borderId="18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103"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91" fontId="33" fillId="0" borderId="112" xfId="15" applyNumberFormat="1" applyFont="1" applyBorder="1" applyAlignment="1" applyProtection="1">
      <alignment horizontal="right" vertical="center" shrinkToFit="1"/>
      <protection locked="0"/>
    </xf>
    <xf numFmtId="191" fontId="33" fillId="0" borderId="113" xfId="15" applyNumberFormat="1" applyFont="1" applyBorder="1" applyAlignment="1" applyProtection="1">
      <alignment horizontal="right" vertical="center" shrinkToFit="1"/>
      <protection locked="0"/>
    </xf>
    <xf numFmtId="191"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9" borderId="102" xfId="12" applyNumberFormat="1" applyFont="1" applyFill="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9" borderId="101" xfId="12" applyNumberFormat="1" applyFont="1" applyFill="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9" borderId="115" xfId="12" applyNumberFormat="1" applyFont="1" applyFill="1" applyBorder="1" applyAlignment="1" applyProtection="1">
      <alignment horizontal="right" vertical="center" shrinkToFit="1"/>
      <protection locked="0"/>
    </xf>
    <xf numFmtId="177" fontId="33" fillId="9"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91" fontId="33" fillId="8" borderId="44" xfId="12" applyNumberFormat="1" applyFont="1" applyFill="1" applyBorder="1" applyAlignment="1" applyProtection="1">
      <alignment horizontal="right" vertical="center" shrinkToFit="1"/>
      <protection locked="0"/>
    </xf>
    <xf numFmtId="191" fontId="33" fillId="8" borderId="18" xfId="12" applyNumberFormat="1" applyFont="1" applyFill="1" applyBorder="1" applyAlignment="1" applyProtection="1">
      <alignment horizontal="right" vertical="center" shrinkToFit="1"/>
      <protection locked="0"/>
    </xf>
    <xf numFmtId="191"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9EFF-4447-9AD0-9C06814268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43709</c:v>
                </c:pt>
                <c:pt idx="1">
                  <c:v>36517</c:v>
                </c:pt>
                <c:pt idx="2">
                  <c:v>41048</c:v>
                </c:pt>
                <c:pt idx="3">
                  <c:v>41505</c:v>
                </c:pt>
                <c:pt idx="4">
                  <c:v>52307</c:v>
                </c:pt>
              </c:numCache>
            </c:numRef>
          </c:val>
          <c:smooth val="0"/>
          <c:extLst>
            <c:ext xmlns:c16="http://schemas.microsoft.com/office/drawing/2014/chart" uri="{C3380CC4-5D6E-409C-BE32-E72D297353CC}">
              <c16:uniqueId val="{00000001-9EFF-4447-9AD0-9C0681426804}"/>
            </c:ext>
          </c:extLst>
        </c:ser>
        <c:dLbls>
          <c:showLegendKey val="0"/>
          <c:showVal val="0"/>
          <c:showCatName val="0"/>
          <c:showSerName val="0"/>
          <c:showPercent val="0"/>
          <c:showBubbleSize val="0"/>
        </c:dLbls>
        <c:marker val="1"/>
        <c:smooth val="0"/>
        <c:axId val="368236736"/>
        <c:axId val="369330072"/>
      </c:lineChart>
      <c:catAx>
        <c:axId val="368236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330072"/>
        <c:crosses val="autoZero"/>
        <c:auto val="1"/>
        <c:lblAlgn val="ctr"/>
        <c:lblOffset val="100"/>
        <c:tickLblSkip val="1"/>
        <c:tickMarkSkip val="1"/>
        <c:noMultiLvlLbl val="0"/>
      </c:catAx>
      <c:valAx>
        <c:axId val="369330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23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0.31</c:v>
                </c:pt>
                <c:pt idx="1">
                  <c:v>1.1000000000000001</c:v>
                </c:pt>
                <c:pt idx="2">
                  <c:v>0.53</c:v>
                </c:pt>
                <c:pt idx="3">
                  <c:v>0.49</c:v>
                </c:pt>
                <c:pt idx="4">
                  <c:v>0.76</c:v>
                </c:pt>
              </c:numCache>
            </c:numRef>
          </c:val>
          <c:extLst>
            <c:ext xmlns:c16="http://schemas.microsoft.com/office/drawing/2014/chart" uri="{C3380CC4-5D6E-409C-BE32-E72D297353CC}">
              <c16:uniqueId val="{00000000-EC9F-4F8A-A0A7-2176530A3B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2.63</c:v>
                </c:pt>
                <c:pt idx="1">
                  <c:v>1.95</c:v>
                </c:pt>
                <c:pt idx="2">
                  <c:v>2.48</c:v>
                </c:pt>
                <c:pt idx="3">
                  <c:v>2.44</c:v>
                </c:pt>
                <c:pt idx="4">
                  <c:v>2.59</c:v>
                </c:pt>
              </c:numCache>
            </c:numRef>
          </c:val>
          <c:extLst>
            <c:ext xmlns:c16="http://schemas.microsoft.com/office/drawing/2014/chart" uri="{C3380CC4-5D6E-409C-BE32-E72D297353CC}">
              <c16:uniqueId val="{00000001-EC9F-4F8A-A0A7-2176530A3B25}"/>
            </c:ext>
          </c:extLst>
        </c:ser>
        <c:dLbls>
          <c:showLegendKey val="0"/>
          <c:showVal val="0"/>
          <c:showCatName val="0"/>
          <c:showSerName val="0"/>
          <c:showPercent val="0"/>
          <c:showBubbleSize val="0"/>
        </c:dLbls>
        <c:gapWidth val="250"/>
        <c:overlap val="100"/>
        <c:axId val="369328896"/>
        <c:axId val="369329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c:v>
                </c:pt>
                <c:pt idx="1">
                  <c:v>-0.01</c:v>
                </c:pt>
                <c:pt idx="2">
                  <c:v>-0.31</c:v>
                </c:pt>
                <c:pt idx="3">
                  <c:v>0.28000000000000003</c:v>
                </c:pt>
                <c:pt idx="4">
                  <c:v>0.32</c:v>
                </c:pt>
              </c:numCache>
            </c:numRef>
          </c:val>
          <c:smooth val="0"/>
          <c:extLst>
            <c:ext xmlns:c16="http://schemas.microsoft.com/office/drawing/2014/chart" uri="{C3380CC4-5D6E-409C-BE32-E72D297353CC}">
              <c16:uniqueId val="{00000002-EC9F-4F8A-A0A7-2176530A3B25}"/>
            </c:ext>
          </c:extLst>
        </c:ser>
        <c:dLbls>
          <c:showLegendKey val="0"/>
          <c:showVal val="0"/>
          <c:showCatName val="0"/>
          <c:showSerName val="0"/>
          <c:showPercent val="0"/>
          <c:showBubbleSize val="0"/>
        </c:dLbls>
        <c:marker val="1"/>
        <c:smooth val="0"/>
        <c:axId val="369328896"/>
        <c:axId val="369329288"/>
      </c:lineChart>
      <c:catAx>
        <c:axId val="36932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329288"/>
        <c:crosses val="autoZero"/>
        <c:auto val="1"/>
        <c:lblAlgn val="ctr"/>
        <c:lblOffset val="100"/>
        <c:tickLblSkip val="1"/>
        <c:tickMarkSkip val="1"/>
        <c:noMultiLvlLbl val="0"/>
      </c:catAx>
      <c:valAx>
        <c:axId val="369329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32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c:v>
                </c:pt>
                <c:pt idx="4">
                  <c:v>#N/A</c:v>
                </c:pt>
                <c:pt idx="5">
                  <c:v>0.23</c:v>
                </c:pt>
                <c:pt idx="6">
                  <c:v>#N/A</c:v>
                </c:pt>
                <c:pt idx="7">
                  <c:v>0.51</c:v>
                </c:pt>
                <c:pt idx="8">
                  <c:v>#N/A</c:v>
                </c:pt>
                <c:pt idx="9">
                  <c:v>7.0000000000000007E-2</c:v>
                </c:pt>
              </c:numCache>
            </c:numRef>
          </c:val>
          <c:extLst>
            <c:ext xmlns:c16="http://schemas.microsoft.com/office/drawing/2014/chart" uri="{C3380CC4-5D6E-409C-BE32-E72D297353CC}">
              <c16:uniqueId val="{00000000-3FB3-4964-9925-6AC240F7F6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3FB3-4964-9925-6AC240F7F60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0.18</c:v>
                </c:pt>
                <c:pt idx="2">
                  <c:v>#N/A</c:v>
                </c:pt>
                <c:pt idx="3">
                  <c:v>0.18</c:v>
                </c:pt>
                <c:pt idx="4">
                  <c:v>#N/A</c:v>
                </c:pt>
                <c:pt idx="5">
                  <c:v>0.21</c:v>
                </c:pt>
                <c:pt idx="6">
                  <c:v>#N/A</c:v>
                </c:pt>
                <c:pt idx="7">
                  <c:v>0.18</c:v>
                </c:pt>
                <c:pt idx="8">
                  <c:v>#N/A</c:v>
                </c:pt>
                <c:pt idx="9">
                  <c:v>0.19</c:v>
                </c:pt>
              </c:numCache>
            </c:numRef>
          </c:val>
          <c:extLst>
            <c:ext xmlns:c16="http://schemas.microsoft.com/office/drawing/2014/chart" uri="{C3380CC4-5D6E-409C-BE32-E72D297353CC}">
              <c16:uniqueId val="{00000002-3FB3-4964-9925-6AC240F7F60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0.32</c:v>
                </c:pt>
                <c:pt idx="2">
                  <c:v>#N/A</c:v>
                </c:pt>
                <c:pt idx="3">
                  <c:v>0.37</c:v>
                </c:pt>
                <c:pt idx="4">
                  <c:v>#N/A</c:v>
                </c:pt>
                <c:pt idx="5">
                  <c:v>0.34</c:v>
                </c:pt>
                <c:pt idx="6">
                  <c:v>#N/A</c:v>
                </c:pt>
                <c:pt idx="7">
                  <c:v>0.34</c:v>
                </c:pt>
                <c:pt idx="8">
                  <c:v>#N/A</c:v>
                </c:pt>
                <c:pt idx="9">
                  <c:v>0.36</c:v>
                </c:pt>
              </c:numCache>
            </c:numRef>
          </c:val>
          <c:extLst>
            <c:ext xmlns:c16="http://schemas.microsoft.com/office/drawing/2014/chart" uri="{C3380CC4-5D6E-409C-BE32-E72D297353CC}">
              <c16:uniqueId val="{00000003-3FB3-4964-9925-6AC240F7F607}"/>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0.57999999999999996</c:v>
                </c:pt>
                <c:pt idx="2">
                  <c:v>#N/A</c:v>
                </c:pt>
                <c:pt idx="3">
                  <c:v>0.56000000000000005</c:v>
                </c:pt>
                <c:pt idx="4">
                  <c:v>#N/A</c:v>
                </c:pt>
                <c:pt idx="5">
                  <c:v>0.71</c:v>
                </c:pt>
                <c:pt idx="6">
                  <c:v>#N/A</c:v>
                </c:pt>
                <c:pt idx="7">
                  <c:v>0.49</c:v>
                </c:pt>
                <c:pt idx="8">
                  <c:v>#N/A</c:v>
                </c:pt>
                <c:pt idx="9">
                  <c:v>0.5</c:v>
                </c:pt>
              </c:numCache>
            </c:numRef>
          </c:val>
          <c:extLst>
            <c:ext xmlns:c16="http://schemas.microsoft.com/office/drawing/2014/chart" uri="{C3380CC4-5D6E-409C-BE32-E72D297353CC}">
              <c16:uniqueId val="{00000004-3FB3-4964-9925-6AC240F7F607}"/>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0.38</c:v>
                </c:pt>
                <c:pt idx="1">
                  <c:v>#N/A</c:v>
                </c:pt>
                <c:pt idx="2">
                  <c:v>0.21</c:v>
                </c:pt>
                <c:pt idx="3">
                  <c:v>#N/A</c:v>
                </c:pt>
                <c:pt idx="4">
                  <c:v>#N/A</c:v>
                </c:pt>
                <c:pt idx="5">
                  <c:v>7.0000000000000007E-2</c:v>
                </c:pt>
                <c:pt idx="6">
                  <c:v>#N/A</c:v>
                </c:pt>
                <c:pt idx="7">
                  <c:v>0.23</c:v>
                </c:pt>
                <c:pt idx="8">
                  <c:v>#N/A</c:v>
                </c:pt>
                <c:pt idx="9">
                  <c:v>0.75</c:v>
                </c:pt>
              </c:numCache>
            </c:numRef>
          </c:val>
          <c:extLst>
            <c:ext xmlns:c16="http://schemas.microsoft.com/office/drawing/2014/chart" uri="{C3380CC4-5D6E-409C-BE32-E72D297353CC}">
              <c16:uniqueId val="{00000005-3FB3-4964-9925-6AC240F7F60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0.31</c:v>
                </c:pt>
                <c:pt idx="2">
                  <c:v>#N/A</c:v>
                </c:pt>
                <c:pt idx="3">
                  <c:v>1.1100000000000001</c:v>
                </c:pt>
                <c:pt idx="4">
                  <c:v>#N/A</c:v>
                </c:pt>
                <c:pt idx="5">
                  <c:v>0.53</c:v>
                </c:pt>
                <c:pt idx="6">
                  <c:v>#N/A</c:v>
                </c:pt>
                <c:pt idx="7">
                  <c:v>0.48</c:v>
                </c:pt>
                <c:pt idx="8">
                  <c:v>#N/A</c:v>
                </c:pt>
                <c:pt idx="9">
                  <c:v>0.76</c:v>
                </c:pt>
              </c:numCache>
            </c:numRef>
          </c:val>
          <c:extLst>
            <c:ext xmlns:c16="http://schemas.microsoft.com/office/drawing/2014/chart" uri="{C3380CC4-5D6E-409C-BE32-E72D297353CC}">
              <c16:uniqueId val="{00000006-3FB3-4964-9925-6AC240F7F60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0.21</c:v>
                </c:pt>
                <c:pt idx="4">
                  <c:v>#N/A</c:v>
                </c:pt>
                <c:pt idx="5">
                  <c:v>0.55000000000000004</c:v>
                </c:pt>
                <c:pt idx="6">
                  <c:v>#N/A</c:v>
                </c:pt>
                <c:pt idx="7">
                  <c:v>0.61</c:v>
                </c:pt>
                <c:pt idx="8">
                  <c:v>#N/A</c:v>
                </c:pt>
                <c:pt idx="9">
                  <c:v>0.86</c:v>
                </c:pt>
              </c:numCache>
            </c:numRef>
          </c:val>
          <c:extLst>
            <c:ext xmlns:c16="http://schemas.microsoft.com/office/drawing/2014/chart" uri="{C3380CC4-5D6E-409C-BE32-E72D297353CC}">
              <c16:uniqueId val="{00000007-3FB3-4964-9925-6AC240F7F6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4.57</c:v>
                </c:pt>
                <c:pt idx="2">
                  <c:v>#N/A</c:v>
                </c:pt>
                <c:pt idx="3">
                  <c:v>4.2699999999999996</c:v>
                </c:pt>
                <c:pt idx="4">
                  <c:v>#N/A</c:v>
                </c:pt>
                <c:pt idx="5">
                  <c:v>3.96</c:v>
                </c:pt>
                <c:pt idx="6">
                  <c:v>#N/A</c:v>
                </c:pt>
                <c:pt idx="7">
                  <c:v>3.37</c:v>
                </c:pt>
                <c:pt idx="8">
                  <c:v>#N/A</c:v>
                </c:pt>
                <c:pt idx="9">
                  <c:v>3.9</c:v>
                </c:pt>
              </c:numCache>
            </c:numRef>
          </c:val>
          <c:extLst>
            <c:ext xmlns:c16="http://schemas.microsoft.com/office/drawing/2014/chart" uri="{C3380CC4-5D6E-409C-BE32-E72D297353CC}">
              <c16:uniqueId val="{00000008-3FB3-4964-9925-6AC240F7F6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5.15</c:v>
                </c:pt>
                <c:pt idx="2">
                  <c:v>#N/A</c:v>
                </c:pt>
                <c:pt idx="3">
                  <c:v>5.52</c:v>
                </c:pt>
                <c:pt idx="4">
                  <c:v>#N/A</c:v>
                </c:pt>
                <c:pt idx="5">
                  <c:v>5.59</c:v>
                </c:pt>
                <c:pt idx="6">
                  <c:v>#N/A</c:v>
                </c:pt>
                <c:pt idx="7">
                  <c:v>4.9400000000000004</c:v>
                </c:pt>
                <c:pt idx="8">
                  <c:v>#N/A</c:v>
                </c:pt>
                <c:pt idx="9">
                  <c:v>4.95</c:v>
                </c:pt>
              </c:numCache>
            </c:numRef>
          </c:val>
          <c:extLst>
            <c:ext xmlns:c16="http://schemas.microsoft.com/office/drawing/2014/chart" uri="{C3380CC4-5D6E-409C-BE32-E72D297353CC}">
              <c16:uniqueId val="{00000009-3FB3-4964-9925-6AC240F7F607}"/>
            </c:ext>
          </c:extLst>
        </c:ser>
        <c:dLbls>
          <c:showLegendKey val="0"/>
          <c:showVal val="0"/>
          <c:showCatName val="0"/>
          <c:showSerName val="0"/>
          <c:showPercent val="0"/>
          <c:showBubbleSize val="0"/>
        </c:dLbls>
        <c:gapWidth val="150"/>
        <c:overlap val="100"/>
        <c:axId val="369329680"/>
        <c:axId val="369330464"/>
      </c:barChart>
      <c:catAx>
        <c:axId val="36932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330464"/>
        <c:crosses val="autoZero"/>
        <c:auto val="1"/>
        <c:lblAlgn val="ctr"/>
        <c:lblOffset val="100"/>
        <c:tickLblSkip val="1"/>
        <c:tickMarkSkip val="1"/>
        <c:noMultiLvlLbl val="0"/>
      </c:catAx>
      <c:valAx>
        <c:axId val="36933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32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137111</c:v>
                </c:pt>
                <c:pt idx="5">
                  <c:v>137767</c:v>
                </c:pt>
                <c:pt idx="8">
                  <c:v>141283</c:v>
                </c:pt>
                <c:pt idx="11">
                  <c:v>136606</c:v>
                </c:pt>
                <c:pt idx="14">
                  <c:v>133661</c:v>
                </c:pt>
              </c:numCache>
            </c:numRef>
          </c:val>
          <c:extLst>
            <c:ext xmlns:c16="http://schemas.microsoft.com/office/drawing/2014/chart" uri="{C3380CC4-5D6E-409C-BE32-E72D297353CC}">
              <c16:uniqueId val="{00000000-4F38-4211-B046-A63541F82F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38-4211-B046-A63541F82F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328</c:v>
                </c:pt>
                <c:pt idx="3">
                  <c:v>328</c:v>
                </c:pt>
                <c:pt idx="6">
                  <c:v>328</c:v>
                </c:pt>
                <c:pt idx="9">
                  <c:v>328</c:v>
                </c:pt>
                <c:pt idx="12">
                  <c:v>1393</c:v>
                </c:pt>
              </c:numCache>
            </c:numRef>
          </c:val>
          <c:extLst>
            <c:ext xmlns:c16="http://schemas.microsoft.com/office/drawing/2014/chart" uri="{C3380CC4-5D6E-409C-BE32-E72D297353CC}">
              <c16:uniqueId val="{00000002-4F38-4211-B046-A63541F82F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4168</c:v>
                </c:pt>
                <c:pt idx="3">
                  <c:v>4082</c:v>
                </c:pt>
                <c:pt idx="6">
                  <c:v>4008</c:v>
                </c:pt>
                <c:pt idx="9">
                  <c:v>3667</c:v>
                </c:pt>
                <c:pt idx="12">
                  <c:v>3460</c:v>
                </c:pt>
              </c:numCache>
            </c:numRef>
          </c:val>
          <c:extLst>
            <c:ext xmlns:c16="http://schemas.microsoft.com/office/drawing/2014/chart" uri="{C3380CC4-5D6E-409C-BE32-E72D297353CC}">
              <c16:uniqueId val="{00000003-4F38-4211-B046-A63541F82F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42379</c:v>
                </c:pt>
                <c:pt idx="3">
                  <c:v>42784</c:v>
                </c:pt>
                <c:pt idx="6">
                  <c:v>43190</c:v>
                </c:pt>
                <c:pt idx="9">
                  <c:v>42171</c:v>
                </c:pt>
                <c:pt idx="12">
                  <c:v>40235</c:v>
                </c:pt>
              </c:numCache>
            </c:numRef>
          </c:val>
          <c:extLst>
            <c:ext xmlns:c16="http://schemas.microsoft.com/office/drawing/2014/chart" uri="{C3380CC4-5D6E-409C-BE32-E72D297353CC}">
              <c16:uniqueId val="{00000004-4F38-4211-B046-A63541F82F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55388</c:v>
                </c:pt>
                <c:pt idx="3">
                  <c:v>54066</c:v>
                </c:pt>
                <c:pt idx="6">
                  <c:v>52959</c:v>
                </c:pt>
                <c:pt idx="9">
                  <c:v>52213</c:v>
                </c:pt>
                <c:pt idx="12">
                  <c:v>51910</c:v>
                </c:pt>
              </c:numCache>
            </c:numRef>
          </c:val>
          <c:extLst>
            <c:ext xmlns:c16="http://schemas.microsoft.com/office/drawing/2014/chart" uri="{C3380CC4-5D6E-409C-BE32-E72D297353CC}">
              <c16:uniqueId val="{00000005-4F38-4211-B046-A63541F82F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13157</c:v>
                </c:pt>
                <c:pt idx="3">
                  <c:v>14714</c:v>
                </c:pt>
                <c:pt idx="6">
                  <c:v>13734</c:v>
                </c:pt>
                <c:pt idx="9">
                  <c:v>10700</c:v>
                </c:pt>
                <c:pt idx="12">
                  <c:v>9695</c:v>
                </c:pt>
              </c:numCache>
            </c:numRef>
          </c:val>
          <c:extLst>
            <c:ext xmlns:c16="http://schemas.microsoft.com/office/drawing/2014/chart" uri="{C3380CC4-5D6E-409C-BE32-E72D297353CC}">
              <c16:uniqueId val="{00000006-4F38-4211-B046-A63541F82F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85088</c:v>
                </c:pt>
                <c:pt idx="3">
                  <c:v>77345</c:v>
                </c:pt>
                <c:pt idx="6">
                  <c:v>78752</c:v>
                </c:pt>
                <c:pt idx="9">
                  <c:v>75610</c:v>
                </c:pt>
                <c:pt idx="12">
                  <c:v>75965</c:v>
                </c:pt>
              </c:numCache>
            </c:numRef>
          </c:val>
          <c:extLst>
            <c:ext xmlns:c16="http://schemas.microsoft.com/office/drawing/2014/chart" uri="{C3380CC4-5D6E-409C-BE32-E72D297353CC}">
              <c16:uniqueId val="{00000007-4F38-4211-B046-A63541F82F21}"/>
            </c:ext>
          </c:extLst>
        </c:ser>
        <c:dLbls>
          <c:showLegendKey val="0"/>
          <c:showVal val="0"/>
          <c:showCatName val="0"/>
          <c:showSerName val="0"/>
          <c:showPercent val="0"/>
          <c:showBubbleSize val="0"/>
        </c:dLbls>
        <c:gapWidth val="100"/>
        <c:overlap val="100"/>
        <c:axId val="369331640"/>
        <c:axId val="36932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63397</c:v>
                </c:pt>
                <c:pt idx="2">
                  <c:v>#N/A</c:v>
                </c:pt>
                <c:pt idx="3">
                  <c:v>#N/A</c:v>
                </c:pt>
                <c:pt idx="4">
                  <c:v>55552</c:v>
                </c:pt>
                <c:pt idx="5">
                  <c:v>#N/A</c:v>
                </c:pt>
                <c:pt idx="6">
                  <c:v>#N/A</c:v>
                </c:pt>
                <c:pt idx="7">
                  <c:v>51688</c:v>
                </c:pt>
                <c:pt idx="8">
                  <c:v>#N/A</c:v>
                </c:pt>
                <c:pt idx="9">
                  <c:v>#N/A</c:v>
                </c:pt>
                <c:pt idx="10">
                  <c:v>48083</c:v>
                </c:pt>
                <c:pt idx="11">
                  <c:v>#N/A</c:v>
                </c:pt>
                <c:pt idx="12">
                  <c:v>#N/A</c:v>
                </c:pt>
                <c:pt idx="13">
                  <c:v>48997</c:v>
                </c:pt>
                <c:pt idx="14">
                  <c:v>#N/A</c:v>
                </c:pt>
              </c:numCache>
            </c:numRef>
          </c:val>
          <c:smooth val="0"/>
          <c:extLst>
            <c:ext xmlns:c16="http://schemas.microsoft.com/office/drawing/2014/chart" uri="{C3380CC4-5D6E-409C-BE32-E72D297353CC}">
              <c16:uniqueId val="{00000008-4F38-4211-B046-A63541F82F21}"/>
            </c:ext>
          </c:extLst>
        </c:ser>
        <c:dLbls>
          <c:showLegendKey val="0"/>
          <c:showVal val="0"/>
          <c:showCatName val="0"/>
          <c:showSerName val="0"/>
          <c:showPercent val="0"/>
          <c:showBubbleSize val="0"/>
        </c:dLbls>
        <c:marker val="1"/>
        <c:smooth val="0"/>
        <c:axId val="369331640"/>
        <c:axId val="369328112"/>
      </c:lineChart>
      <c:catAx>
        <c:axId val="36933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328112"/>
        <c:crosses val="autoZero"/>
        <c:auto val="1"/>
        <c:lblAlgn val="ctr"/>
        <c:lblOffset val="100"/>
        <c:tickLblSkip val="1"/>
        <c:tickMarkSkip val="1"/>
        <c:noMultiLvlLbl val="0"/>
      </c:catAx>
      <c:valAx>
        <c:axId val="36932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33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983732</c:v>
                </c:pt>
                <c:pt idx="5">
                  <c:v>967524</c:v>
                </c:pt>
                <c:pt idx="8">
                  <c:v>937958</c:v>
                </c:pt>
                <c:pt idx="11">
                  <c:v>915745</c:v>
                </c:pt>
                <c:pt idx="14">
                  <c:v>898976</c:v>
                </c:pt>
              </c:numCache>
            </c:numRef>
          </c:val>
          <c:extLst>
            <c:ext xmlns:c16="http://schemas.microsoft.com/office/drawing/2014/chart" uri="{C3380CC4-5D6E-409C-BE32-E72D297353CC}">
              <c16:uniqueId val="{00000000-572A-4CCC-B4F4-E0CEAFE66C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560926</c:v>
                </c:pt>
                <c:pt idx="5">
                  <c:v>549481</c:v>
                </c:pt>
                <c:pt idx="8">
                  <c:v>564788</c:v>
                </c:pt>
                <c:pt idx="11">
                  <c:v>565563</c:v>
                </c:pt>
                <c:pt idx="14">
                  <c:v>571291</c:v>
                </c:pt>
              </c:numCache>
            </c:numRef>
          </c:val>
          <c:extLst>
            <c:ext xmlns:c16="http://schemas.microsoft.com/office/drawing/2014/chart" uri="{C3380CC4-5D6E-409C-BE32-E72D297353CC}">
              <c16:uniqueId val="{00000001-572A-4CCC-B4F4-E0CEAFE66C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235358</c:v>
                </c:pt>
                <c:pt idx="5">
                  <c:v>234648</c:v>
                </c:pt>
                <c:pt idx="8">
                  <c:v>229782</c:v>
                </c:pt>
                <c:pt idx="11">
                  <c:v>238585</c:v>
                </c:pt>
                <c:pt idx="14">
                  <c:v>258704</c:v>
                </c:pt>
              </c:numCache>
            </c:numRef>
          </c:val>
          <c:extLst>
            <c:ext xmlns:c16="http://schemas.microsoft.com/office/drawing/2014/chart" uri="{C3380CC4-5D6E-409C-BE32-E72D297353CC}">
              <c16:uniqueId val="{00000002-572A-4CCC-B4F4-E0CEAFE66C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753</c:v>
                </c:pt>
                <c:pt idx="3">
                  <c:v>534</c:v>
                </c:pt>
                <c:pt idx="6">
                  <c:v>255</c:v>
                </c:pt>
                <c:pt idx="9">
                  <c:v>0</c:v>
                </c:pt>
                <c:pt idx="12">
                  <c:v>0</c:v>
                </c:pt>
              </c:numCache>
            </c:numRef>
          </c:val>
          <c:extLst>
            <c:ext xmlns:c16="http://schemas.microsoft.com/office/drawing/2014/chart" uri="{C3380CC4-5D6E-409C-BE32-E72D297353CC}">
              <c16:uniqueId val="{00000003-572A-4CCC-B4F4-E0CEAFE66C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2A-4CCC-B4F4-E0CEAFE66C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36614</c:v>
                </c:pt>
                <c:pt idx="3">
                  <c:v>33890</c:v>
                </c:pt>
                <c:pt idx="6">
                  <c:v>27027</c:v>
                </c:pt>
                <c:pt idx="9">
                  <c:v>19639</c:v>
                </c:pt>
                <c:pt idx="12">
                  <c:v>7489</c:v>
                </c:pt>
              </c:numCache>
            </c:numRef>
          </c:val>
          <c:extLst>
            <c:ext xmlns:c16="http://schemas.microsoft.com/office/drawing/2014/chart" uri="{C3380CC4-5D6E-409C-BE32-E72D297353CC}">
              <c16:uniqueId val="{00000005-572A-4CCC-B4F4-E0CEAFE66C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135177</c:v>
                </c:pt>
                <c:pt idx="3">
                  <c:v>131581</c:v>
                </c:pt>
                <c:pt idx="6">
                  <c:v>129477</c:v>
                </c:pt>
                <c:pt idx="9">
                  <c:v>191580</c:v>
                </c:pt>
                <c:pt idx="12">
                  <c:v>186548</c:v>
                </c:pt>
              </c:numCache>
            </c:numRef>
          </c:val>
          <c:extLst>
            <c:ext xmlns:c16="http://schemas.microsoft.com/office/drawing/2014/chart" uri="{C3380CC4-5D6E-409C-BE32-E72D297353CC}">
              <c16:uniqueId val="{00000006-572A-4CCC-B4F4-E0CEAFE66C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34754</c:v>
                </c:pt>
                <c:pt idx="3">
                  <c:v>32666</c:v>
                </c:pt>
                <c:pt idx="6">
                  <c:v>30663</c:v>
                </c:pt>
                <c:pt idx="9">
                  <c:v>28886</c:v>
                </c:pt>
                <c:pt idx="12">
                  <c:v>27513</c:v>
                </c:pt>
              </c:numCache>
            </c:numRef>
          </c:val>
          <c:extLst>
            <c:ext xmlns:c16="http://schemas.microsoft.com/office/drawing/2014/chart" uri="{C3380CC4-5D6E-409C-BE32-E72D297353CC}">
              <c16:uniqueId val="{00000007-572A-4CCC-B4F4-E0CEAFE66C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495047</c:v>
                </c:pt>
                <c:pt idx="3">
                  <c:v>477921</c:v>
                </c:pt>
                <c:pt idx="6">
                  <c:v>469130</c:v>
                </c:pt>
                <c:pt idx="9">
                  <c:v>470916</c:v>
                </c:pt>
                <c:pt idx="12">
                  <c:v>477475</c:v>
                </c:pt>
              </c:numCache>
            </c:numRef>
          </c:val>
          <c:extLst>
            <c:ext xmlns:c16="http://schemas.microsoft.com/office/drawing/2014/chart" uri="{C3380CC4-5D6E-409C-BE32-E72D297353CC}">
              <c16:uniqueId val="{00000008-572A-4CCC-B4F4-E0CEAFE66C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18906</c:v>
                </c:pt>
                <c:pt idx="3">
                  <c:v>54527</c:v>
                </c:pt>
                <c:pt idx="6">
                  <c:v>73137</c:v>
                </c:pt>
                <c:pt idx="9">
                  <c:v>70293</c:v>
                </c:pt>
                <c:pt idx="12">
                  <c:v>76975</c:v>
                </c:pt>
              </c:numCache>
            </c:numRef>
          </c:val>
          <c:extLst>
            <c:ext xmlns:c16="http://schemas.microsoft.com/office/drawing/2014/chart" uri="{C3380CC4-5D6E-409C-BE32-E72D297353CC}">
              <c16:uniqueId val="{00000009-572A-4CCC-B4F4-E0CEAFE66C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1788771</c:v>
                </c:pt>
                <c:pt idx="3">
                  <c:v>1731041</c:v>
                </c:pt>
                <c:pt idx="6">
                  <c:v>1676816</c:v>
                </c:pt>
                <c:pt idx="9">
                  <c:v>1643032</c:v>
                </c:pt>
                <c:pt idx="12">
                  <c:v>1625291</c:v>
                </c:pt>
              </c:numCache>
            </c:numRef>
          </c:val>
          <c:extLst>
            <c:ext xmlns:c16="http://schemas.microsoft.com/office/drawing/2014/chart" uri="{C3380CC4-5D6E-409C-BE32-E72D297353CC}">
              <c16:uniqueId val="{0000000A-572A-4CCC-B4F4-E0CEAFE66C0C}"/>
            </c:ext>
          </c:extLst>
        </c:ser>
        <c:dLbls>
          <c:showLegendKey val="0"/>
          <c:showVal val="0"/>
          <c:showCatName val="0"/>
          <c:showSerName val="0"/>
          <c:showPercent val="0"/>
          <c:showBubbleSize val="0"/>
        </c:dLbls>
        <c:gapWidth val="100"/>
        <c:overlap val="100"/>
        <c:axId val="360451640"/>
        <c:axId val="360452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730006</c:v>
                </c:pt>
                <c:pt idx="2">
                  <c:v>#N/A</c:v>
                </c:pt>
                <c:pt idx="3">
                  <c:v>#N/A</c:v>
                </c:pt>
                <c:pt idx="4">
                  <c:v>710507</c:v>
                </c:pt>
                <c:pt idx="5">
                  <c:v>#N/A</c:v>
                </c:pt>
                <c:pt idx="6">
                  <c:v>#N/A</c:v>
                </c:pt>
                <c:pt idx="7">
                  <c:v>673978</c:v>
                </c:pt>
                <c:pt idx="8">
                  <c:v>#N/A</c:v>
                </c:pt>
                <c:pt idx="9">
                  <c:v>#N/A</c:v>
                </c:pt>
                <c:pt idx="10">
                  <c:v>704454</c:v>
                </c:pt>
                <c:pt idx="11">
                  <c:v>#N/A</c:v>
                </c:pt>
                <c:pt idx="12">
                  <c:v>#N/A</c:v>
                </c:pt>
                <c:pt idx="13">
                  <c:v>672321</c:v>
                </c:pt>
                <c:pt idx="14">
                  <c:v>#N/A</c:v>
                </c:pt>
              </c:numCache>
            </c:numRef>
          </c:val>
          <c:smooth val="0"/>
          <c:extLst>
            <c:ext xmlns:c16="http://schemas.microsoft.com/office/drawing/2014/chart" uri="{C3380CC4-5D6E-409C-BE32-E72D297353CC}">
              <c16:uniqueId val="{0000000B-572A-4CCC-B4F4-E0CEAFE66C0C}"/>
            </c:ext>
          </c:extLst>
        </c:ser>
        <c:dLbls>
          <c:showLegendKey val="0"/>
          <c:showVal val="0"/>
          <c:showCatName val="0"/>
          <c:showSerName val="0"/>
          <c:showPercent val="0"/>
          <c:showBubbleSize val="0"/>
        </c:dLbls>
        <c:marker val="1"/>
        <c:smooth val="0"/>
        <c:axId val="360451640"/>
        <c:axId val="360452032"/>
      </c:lineChart>
      <c:catAx>
        <c:axId val="36045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452032"/>
        <c:crosses val="autoZero"/>
        <c:auto val="1"/>
        <c:lblAlgn val="ctr"/>
        <c:lblOffset val="100"/>
        <c:tickLblSkip val="1"/>
        <c:tickMarkSkip val="1"/>
        <c:noMultiLvlLbl val="0"/>
      </c:catAx>
      <c:valAx>
        <c:axId val="36045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45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14067</c:v>
                </c:pt>
                <c:pt idx="1">
                  <c:v>15667</c:v>
                </c:pt>
                <c:pt idx="2">
                  <c:v>16688</c:v>
                </c:pt>
              </c:numCache>
            </c:numRef>
          </c:val>
          <c:extLst>
            <c:ext xmlns:c16="http://schemas.microsoft.com/office/drawing/2014/chart" uri="{C3380CC4-5D6E-409C-BE32-E72D297353CC}">
              <c16:uniqueId val="{00000000-611D-443F-99DA-EBB85CCC4C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9303</c:v>
                </c:pt>
                <c:pt idx="1">
                  <c:v>8976</c:v>
                </c:pt>
                <c:pt idx="2">
                  <c:v>8357</c:v>
                </c:pt>
              </c:numCache>
            </c:numRef>
          </c:val>
          <c:extLst>
            <c:ext xmlns:c16="http://schemas.microsoft.com/office/drawing/2014/chart" uri="{C3380CC4-5D6E-409C-BE32-E72D297353CC}">
              <c16:uniqueId val="{00000001-611D-443F-99DA-EBB85CCC4C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19037</c:v>
                </c:pt>
                <c:pt idx="1">
                  <c:v>16109</c:v>
                </c:pt>
                <c:pt idx="2">
                  <c:v>19045</c:v>
                </c:pt>
              </c:numCache>
            </c:numRef>
          </c:val>
          <c:extLst>
            <c:ext xmlns:c16="http://schemas.microsoft.com/office/drawing/2014/chart" uri="{C3380CC4-5D6E-409C-BE32-E72D297353CC}">
              <c16:uniqueId val="{00000002-611D-443F-99DA-EBB85CCC4C93}"/>
            </c:ext>
          </c:extLst>
        </c:ser>
        <c:dLbls>
          <c:showLegendKey val="0"/>
          <c:showVal val="0"/>
          <c:showCatName val="0"/>
          <c:showSerName val="0"/>
          <c:showPercent val="0"/>
          <c:showBubbleSize val="0"/>
        </c:dLbls>
        <c:gapWidth val="120"/>
        <c:overlap val="100"/>
        <c:axId val="360448112"/>
        <c:axId val="360454776"/>
      </c:barChart>
      <c:catAx>
        <c:axId val="36044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0454776"/>
        <c:crosses val="autoZero"/>
        <c:auto val="1"/>
        <c:lblAlgn val="ctr"/>
        <c:lblOffset val="100"/>
        <c:tickLblSkip val="1"/>
        <c:tickMarkSkip val="1"/>
        <c:noMultiLvlLbl val="0"/>
      </c:catAx>
      <c:valAx>
        <c:axId val="360454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044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{BFBB9302-D683-48B7-8958-FC0019BE0DC9}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BFC-4E1A-B8AD-9704872A3F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{3E0020A0-72EE-4CCD-B813-EA71E99C16CA}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FC-4E1A-B8AD-9704872A3F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{276501B9-5C72-4FBA-8F91-68B43288F9D1}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FC-4E1A-B8AD-9704872A3F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{1946B8A8-7302-4421-8A21-F095E9FAB015}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FC-4E1A-B8AD-9704872A3F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{7A537FDC-3174-46E3-B6C8-2D8B5908A925}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FC-4E1A-B8AD-9704872A3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{0A7AA413-0223-4D7E-832B-AFB11B61ECD8}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BFC-4E1A-B8AD-9704872A3F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{50398C9B-2E89-42A2-8667-655D02C321A4}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BFC-4E1A-B8AD-9704872A3F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{EA8DF1AA-8475-42A2-8FD3-9B5342D793CF}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BFC-4E1A-B8AD-9704872A3F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{4450C778-8467-4FBC-85CB-61954E196CB1}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BFC-4E1A-B8AD-9704872A3F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65.599999999999994</c:v>
                </c:pt>
                <c:pt idx="16">
                  <c:v>66.7</c:v>
                </c:pt>
                <c:pt idx="24">
                  <c:v>68</c:v>
                </c:pt>
                <c:pt idx="32">
                  <c:v>69.3</c:v>
                </c:pt>
              </c:numCache>
            </c:numRef>
          </c:xVal>
          <c:yVal>
            <c:numRef>
              <c:f>公会計指標分析・財政指標組合せ分析表!$BP$51:$DC$51</c:f>
              <c:numCache>
                <c:formatCode>#,##0.0;"▲ "#,##0.0</c:formatCode>
                <c:ptCount val="40"/>
                <c:pt idx="8">
                  <c:v>147.4</c:v>
                </c:pt>
                <c:pt idx="16">
                  <c:v>138.80000000000001</c:v>
                </c:pt>
                <c:pt idx="24">
                  <c:v>125</c:v>
                </c:pt>
                <c:pt idx="32">
                  <c:v>118.2</c:v>
                </c:pt>
              </c:numCache>
            </c:numRef>
          </c:yVal>
          <c:smooth val="0"/>
          <c:extLst>
            <c:ext xmlns:c16="http://schemas.microsoft.com/office/drawing/2014/chart" uri="{C3380CC4-5D6E-409C-BE32-E72D297353CC}">
              <c16:uniqueId val="{00000009-BBFC-4E1A-B8AD-9704872A3F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{B179CFAB-A6D4-4876-A784-33242307A784}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BFC-4E1A-B8AD-9704872A3F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{7A09B431-082B-44A4-91D3-A66A4B3E4650}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FC-4E1A-B8AD-9704872A3F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{042CAB91-A72D-46E9-BBF1-E4A1FE19C48A}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FC-4E1A-B8AD-9704872A3F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{06886163-8509-4F9A-86EE-E0C816E5DAA2}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FC-4E1A-B8AD-9704872A3F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{C3A416E2-B20B-48B5-88A8-2878F205572A}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FC-4E1A-B8AD-9704872A3F3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{727658A0-3EA8-4C85-8DB1-3F6AA4B486DE}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BFC-4E1A-B8AD-9704872A3F3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{F0C2475C-50EF-4056-95C8-31C2E0462B41}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BFC-4E1A-B8AD-9704872A3F3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{EB6C6893-32EE-473F-AE05-44A9AC8404E6}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BFC-4E1A-B8AD-9704872A3F3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{4717BBEB-FFC6-4816-A3FA-00B3245E771C}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BFC-4E1A-B8AD-9704872A3F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BBFC-4E1A-B8AD-9704872A3F3C}"/>
            </c:ext>
          </c:extLst>
        </c:ser>
        <c:dLbls>
          <c:showLegendKey val="0"/>
          <c:showVal val="1"/>
          <c:showCatName val="0"/>
          <c:showSerName val="0"/>
          <c:showPercent val="0"/>
          <c:showBubbleSize val="0"/>
        </c:dLbls>
        <c:axId val="342530448"/>
        <c:axId val="342533192"/>
      </c:scatterChart>
      <c:valAx>
        <c:axId val="342530448"/>
        <c:scaling>
          <c:orientation val="minMax"/>
          <c:max val="70.199999999999989"/>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533192"/>
        <c:crosses val="autoZero"/>
        <c:crossBetween val="midCat"/>
      </c:valAx>
      <c:valAx>
        <c:axId val="342533192"/>
        <c:scaling>
          <c:orientation val="minMax"/>
          <c:max val="156"/>
          <c:min val="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530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{201B7A2A-F0EF-4F94-8588-ED3B68C508B9}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A51-4E65-A341-58B44124B0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{0E80B0AE-AA39-4424-8B40-2AC571365F81}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51-4E65-A341-58B44124B0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{F7B90472-F2BF-4758-96B2-745A9B8E5330}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51-4E65-A341-58B44124B0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{86948046-8C54-49D4-B911-C83182C1860A}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51-4E65-A341-58B44124B0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{E572D072-FCCD-4629-BAAE-AA1F335688C7}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51-4E65-A341-58B44124B0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{A87BC4DB-B451-42D7-A8C7-F2E3B36BE8C7}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A51-4E65-A341-58B44124B0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{56FFAAE0-F055-4386-B80F-1D93FF275E3C}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A51-4E65-A341-58B44124B0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{7A8425D8-5FC1-4972-91AA-24D989161346}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A51-4E65-A341-58B44124B0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{695CA667-07ED-4E3D-93F7-84606A7FB4ED}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A51-4E65-A341-58B44124B0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12.7</c:v>
                </c:pt>
                <c:pt idx="16">
                  <c:v>11.8</c:v>
                </c:pt>
                <c:pt idx="24">
                  <c:v>10.5</c:v>
                </c:pt>
                <c:pt idx="32">
                  <c:v>9.4</c:v>
                </c:pt>
              </c:numCache>
            </c:numRef>
          </c:xVal>
          <c:yVal>
            <c:numRef>
              <c:f>公会計指標分析・財政指標組合せ分析表!$BP$73:$DC$73</c:f>
              <c:numCache>
                <c:formatCode>#,##0.0;"▲ "#,##0.0</c:formatCode>
                <c:ptCount val="40"/>
                <c:pt idx="0">
                  <c:v>153.9</c:v>
                </c:pt>
                <c:pt idx="8">
                  <c:v>147.4</c:v>
                </c:pt>
                <c:pt idx="16">
                  <c:v>138.80000000000001</c:v>
                </c:pt>
                <c:pt idx="24">
                  <c:v>125</c:v>
                </c:pt>
                <c:pt idx="32">
                  <c:v>118.2</c:v>
                </c:pt>
              </c:numCache>
            </c:numRef>
          </c:yVal>
          <c:smooth val="0"/>
          <c:extLst>
            <c:ext xmlns:c16="http://schemas.microsoft.com/office/drawing/2014/chart" uri="{C3380CC4-5D6E-409C-BE32-E72D297353CC}">
              <c16:uniqueId val="{00000009-AA51-4E65-A341-58B44124B0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{52397682-F1A4-4E9E-8080-F480C5FFBF8C}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A51-4E65-A341-58B44124B0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{6C33EB23-9A3C-4376-8E29-BCE55239C891}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51-4E65-A341-58B44124B0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{51CB568D-9FA8-46AB-84B5-6B848A1667BE}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51-4E65-A341-58B44124B0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{0B0458D4-0172-4BC2-96CC-41A160AA88DF}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51-4E65-A341-58B44124B0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{4D4CC10F-AF9C-45B9-8077-D5473BCCB0CA}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51-4E65-A341-58B44124B03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{35EF1011-8C07-4252-B1B0-55E48839AE47}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A51-4E65-A341-58B44124B03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{F9801E60-37B5-4F4D-82B9-FD06EC9830FD}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A51-4E65-A341-58B44124B03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{4DA50B42-E037-4F3F-A0C2-72711D887D70}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A51-4E65-A341-58B44124B03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{175D332D-4AF4-4630-95C1-8AA7771A98A9}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A51-4E65-A341-58B44124B0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AA51-4E65-A341-58B44124B036}"/>
            </c:ext>
          </c:extLst>
        </c:ser>
        <c:dLbls>
          <c:showLegendKey val="0"/>
          <c:showVal val="1"/>
          <c:showCatName val="0"/>
          <c:showSerName val="0"/>
          <c:showPercent val="0"/>
          <c:showBubbleSize val="0"/>
        </c:dLbls>
        <c:axId val="342537504"/>
        <c:axId val="342531232"/>
      </c:scatterChart>
      <c:valAx>
        <c:axId val="342537504"/>
        <c:scaling>
          <c:orientation val="minMax"/>
          <c:max val="13.5"/>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531232"/>
        <c:crosses val="autoZero"/>
        <c:crossBetween val="midCat"/>
      </c:valAx>
      <c:valAx>
        <c:axId val="342531232"/>
        <c:scaling>
          <c:orientation val="minMax"/>
          <c:max val="164"/>
          <c:min val="9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25375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これは、元利償還金等が高速度鉄道事業における公営企業債の元利償還金に対する繰入金の減少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により減少したものの、算入公債費等がそれを上回って減少したことによる。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本市では以下の通り設定しているため、基金残高と積立相当額に乖離が生じている。</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年６％ずつ積立</a:t>
          </a:r>
          <a:endParaRPr lang="ja-JP" altLang="ja-JP" sz="700">
            <a:effectLst/>
            <a:latin typeface="ＭＳ Ｐゴシック" panose="020B0600070205080204" pitchFamily="50" charset="-128"/>
            <a:ea typeface="ＭＳ Ｐゴシック" panose="020B0600070205080204" pitchFamily="50" charset="-128"/>
          </a:endParaRPr>
        </a:p>
        <a:p>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回目：３年据置、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700">
            <a:effectLst/>
            <a:latin typeface="ＭＳ Ｐゴシック" panose="020B0600070205080204" pitchFamily="50" charset="-128"/>
            <a:ea typeface="ＭＳ Ｐゴシック" panose="020B0600070205080204" pitchFamily="50" charset="-128"/>
          </a:endParaRPr>
        </a:p>
        <a:p>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回目：３年据置、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回目借換額（当初発行額の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700">
            <a:effectLst/>
            <a:latin typeface="ＭＳ Ｐゴシック" panose="020B0600070205080204" pitchFamily="50" charset="-128"/>
            <a:ea typeface="ＭＳ Ｐゴシック" panose="020B0600070205080204" pitchFamily="50" charset="-128"/>
          </a:endParaRPr>
        </a:p>
        <a:p>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回目：３年据置、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回目借換額（当初発行額の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33.64</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据置）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最終償還時に当初発行額の</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19.51</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％を上乗せして償還</a:t>
          </a:r>
          <a:endParaRPr lang="ja-JP" altLang="ja-JP" sz="700">
            <a:effectLst/>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将来負担比率の分子は、前年度と比べ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これは、地方債現在高について、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年度中の償還額が起債額を上回ったことで減少したことや、設立法人等の負債額等負担見込額について、事業用地の買戻し等によって土地開発公社の負債額が大幅に減少したこと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財政調整基金の残高が増加したことや、その他特定目的基金の子ども・親総合支援基金及びアセットマネジメント基金を設置したことなどにより、基金全体の残高は前年度に比べて約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各基金の設置目的に基づき、事業の進捗に応じて毎年度の予算編成において積立て及び取崩しの検討を行っていく。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住宅敷金積立基金：市営住宅等の住宅敷金を管理するための資金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子ども・親総合支援基金：子ども・親総合支援を推進するための資金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国際交流事業積立基金：国際交流事業を推進するための資金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アセットマネジメント基金：アセットマネジメントを推進するための資金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震災対策事業基金：震災対策事業を推進するための資金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子ども・親総合支援基金及びアセットマネジメント基金は平成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年度に設置したことにより、皆増している。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震災対策事業基金は、震災対策実施計画に基づいた事業の進捗に伴う財源繰出のための取崩し等により、平成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各基金の設置目的に基づき、事業の進捗に応じて毎年度の予算編成において積立て及び取崩しの検討を行っていく。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一般会計決算剰余金の基金編入等により、財政調整基金残高は約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財政規律で定めた「財政調整基金の積立額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市債償還財源繰出のための取崩しにより、減債基金残高は前年度と比べて約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各年度の公債の償還の財源に充てるために必要な積立て及び取崩しを行っていく。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本市の公共施設については、市設建築物については昭和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年代を中心に、公共土木施設（道路・橋りょう等）については昭和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年代から集中的に整備してきた結果、施設の年数の経過により有形固定資産減価償却率が高い状況となっている。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そのため、現在、市設建築物については、従来の築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年程度での改築から、建築物の構造体の耐久性に応じて築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年程度へと長寿命化を進めている。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また、公共土木施設である道路及び橋りょうについても、計画的な点検に基づき補修等を実施することにより長寿命化を進めている。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122011</xdr:rowOff>
    </xdr:from>
    <xdr:to>
      <xdr:col>23</xdr:col>
      <xdr:colOff>136525</xdr:colOff>
      <xdr:row>26</xdr:row>
      <xdr:rowOff>52161</xdr:rowOff>
    </xdr:to>
    <xdr:sp macro="" textlink="">
      <xdr:nvSpPr>
        <xdr:cNvPr id="81" name="楕円 80"/>
        <xdr:cNvSpPr/>
      </xdr:nvSpPr>
      <xdr:spPr>
        <a:xfrm>
          <a:off x="4251325" y="50305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75038</xdr:rowOff>
    </xdr:from>
    <xdr:ext cx="405111" cy="259045"/>
    <xdr:sp macro="" textlink="">
      <xdr:nvSpPr>
        <xdr:cNvPr id="82" name="有形固定資産減価償却率該当値テキスト"/>
        <xdr:cNvSpPr txBox="1"/>
      </xdr:nvSpPr>
      <xdr:spPr>
        <a:xfrm>
          <a:off x="4352925" y="498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84213</xdr:rowOff>
    </xdr:from>
    <xdr:to>
      <xdr:col>19</xdr:col>
      <xdr:colOff>187325</xdr:colOff>
      <xdr:row>27</xdr:row>
      <xdr:rowOff>14363</xdr:rowOff>
    </xdr:to>
    <xdr:sp macro="" textlink="">
      <xdr:nvSpPr>
        <xdr:cNvPr id="83" name="楕円 82"/>
        <xdr:cNvSpPr/>
      </xdr:nvSpPr>
      <xdr:spPr>
        <a:xfrm>
          <a:off x="3616325" y="51578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1361</xdr:rowOff>
    </xdr:from>
    <xdr:to>
      <xdr:col>23</xdr:col>
      <xdr:colOff>85725</xdr:colOff>
      <xdr:row>26</xdr:row>
      <xdr:rowOff>135013</xdr:rowOff>
    </xdr:to>
    <xdr:cxnSp macro="">
      <xdr:nvCxnSpPr>
        <xdr:cNvPr id="84" name="直線コネクタ 83"/>
        <xdr:cNvCxnSpPr/>
      </xdr:nvCxnSpPr>
      <xdr:spPr>
        <a:xfrm flipV="1">
          <a:off x="3667125" y="5075011"/>
          <a:ext cx="635000" cy="13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46415</xdr:rowOff>
    </xdr:from>
    <xdr:to>
      <xdr:col>15</xdr:col>
      <xdr:colOff>187325</xdr:colOff>
      <xdr:row>27</xdr:row>
      <xdr:rowOff>148015</xdr:rowOff>
    </xdr:to>
    <xdr:sp macro="" textlink="">
      <xdr:nvSpPr>
        <xdr:cNvPr id="85" name="楕円 84"/>
        <xdr:cNvSpPr/>
      </xdr:nvSpPr>
      <xdr:spPr>
        <a:xfrm>
          <a:off x="2930525" y="528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135013</xdr:rowOff>
    </xdr:from>
    <xdr:to>
      <xdr:col>19</xdr:col>
      <xdr:colOff>136525</xdr:colOff>
      <xdr:row>27</xdr:row>
      <xdr:rowOff>97215</xdr:rowOff>
    </xdr:to>
    <xdr:cxnSp macro="">
      <xdr:nvCxnSpPr>
        <xdr:cNvPr id="86" name="直線コネクタ 85"/>
        <xdr:cNvCxnSpPr/>
      </xdr:nvCxnSpPr>
      <xdr:spPr>
        <a:xfrm flipV="1">
          <a:off x="2981325" y="5208663"/>
          <a:ext cx="685800" cy="12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159506</xdr:rowOff>
    </xdr:from>
    <xdr:to>
      <xdr:col>11</xdr:col>
      <xdr:colOff>187325</xdr:colOff>
      <xdr:row>28</xdr:row>
      <xdr:rowOff>89656</xdr:rowOff>
    </xdr:to>
    <xdr:sp macro="" textlink="">
      <xdr:nvSpPr>
        <xdr:cNvPr id="87" name="楕円 86"/>
        <xdr:cNvSpPr/>
      </xdr:nvSpPr>
      <xdr:spPr>
        <a:xfrm>
          <a:off x="2244725" y="5398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97215</xdr:rowOff>
    </xdr:from>
    <xdr:to>
      <xdr:col>15</xdr:col>
      <xdr:colOff>136525</xdr:colOff>
      <xdr:row>28</xdr:row>
      <xdr:rowOff>38856</xdr:rowOff>
    </xdr:to>
    <xdr:cxnSp macro="">
      <xdr:nvCxnSpPr>
        <xdr:cNvPr id="88" name="直線コネクタ 87"/>
        <xdr:cNvCxnSpPr/>
      </xdr:nvCxnSpPr>
      <xdr:spPr>
        <a:xfrm flipV="1">
          <a:off x="2295525" y="5335965"/>
          <a:ext cx="685800" cy="10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30890</xdr:rowOff>
    </xdr:from>
    <xdr:ext cx="405111" cy="259045"/>
    <xdr:sp macro="" textlink="">
      <xdr:nvSpPr>
        <xdr:cNvPr id="92" name="n_1mainValue有形固定資産減価償却率"/>
        <xdr:cNvSpPr txBox="1"/>
      </xdr:nvSpPr>
      <xdr:spPr>
        <a:xfrm>
          <a:off x="3470919" y="493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164542</xdr:rowOff>
    </xdr:from>
    <xdr:ext cx="405111" cy="259045"/>
    <xdr:sp macro="" textlink="">
      <xdr:nvSpPr>
        <xdr:cNvPr id="93" name="n_2mainValue有形固定資産減価償却率"/>
        <xdr:cNvSpPr txBox="1"/>
      </xdr:nvSpPr>
      <xdr:spPr>
        <a:xfrm>
          <a:off x="2797819" y="507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106183</xdr:rowOff>
    </xdr:from>
    <xdr:ext cx="405111" cy="259045"/>
    <xdr:sp macro="" textlink="">
      <xdr:nvSpPr>
        <xdr:cNvPr id="94" name="n_3mainValue有形固定資産減価償却率"/>
        <xdr:cNvSpPr txBox="1"/>
      </xdr:nvSpPr>
      <xdr:spPr>
        <a:xfrm>
          <a:off x="2112019" y="517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債務償還比率は類似団体内で比較して平均的な数値となっている。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116694</xdr:rowOff>
    </xdr:from>
    <xdr:ext cx="560923" cy="259045"/>
    <xdr:sp macro="" textlink="">
      <xdr:nvSpPr>
        <xdr:cNvPr id="131" name="債務償還比率平均値テキスト"/>
        <xdr:cNvSpPr txBox="1"/>
      </xdr:nvSpPr>
      <xdr:spPr>
        <a:xfrm>
          <a:off x="13376275" y="568564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116229</xdr:rowOff>
    </xdr:from>
    <xdr:to>
      <xdr:col>76</xdr:col>
      <xdr:colOff>73025</xdr:colOff>
      <xdr:row>31</xdr:row>
      <xdr:rowOff>46379</xdr:rowOff>
    </xdr:to>
    <xdr:sp macro="" textlink="">
      <xdr:nvSpPr>
        <xdr:cNvPr id="139" name="楕円 138"/>
        <xdr:cNvSpPr/>
      </xdr:nvSpPr>
      <xdr:spPr>
        <a:xfrm>
          <a:off x="13293725" y="58502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94656</xdr:rowOff>
    </xdr:from>
    <xdr:ext cx="560923" cy="259045"/>
    <xdr:sp macro="" textlink="">
      <xdr:nvSpPr>
        <xdr:cNvPr id="140" name="債務償還比率該当値テキスト"/>
        <xdr:cNvSpPr txBox="1"/>
      </xdr:nvSpPr>
      <xdr:spPr>
        <a:xfrm>
          <a:off x="13376275" y="58287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30589</xdr:rowOff>
    </xdr:from>
    <xdr:to>
      <xdr:col>72</xdr:col>
      <xdr:colOff>123825</xdr:colOff>
      <xdr:row>30</xdr:row>
      <xdr:rowOff>132189</xdr:rowOff>
    </xdr:to>
    <xdr:sp macro="" textlink="">
      <xdr:nvSpPr>
        <xdr:cNvPr id="141" name="楕円 140"/>
        <xdr:cNvSpPr/>
      </xdr:nvSpPr>
      <xdr:spPr>
        <a:xfrm>
          <a:off x="12639675" y="57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81389</xdr:rowOff>
    </xdr:from>
    <xdr:to>
      <xdr:col>76</xdr:col>
      <xdr:colOff>22225</xdr:colOff>
      <xdr:row>30</xdr:row>
      <xdr:rowOff>167029</xdr:rowOff>
    </xdr:to>
    <xdr:cxnSp macro="">
      <xdr:nvCxnSpPr>
        <xdr:cNvPr id="142" name="直線コネクタ 141"/>
        <xdr:cNvCxnSpPr/>
      </xdr:nvCxnSpPr>
      <xdr:spPr>
        <a:xfrm>
          <a:off x="12690475" y="5815439"/>
          <a:ext cx="635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31</xdr:row>
      <xdr:rowOff>289</xdr:rowOff>
    </xdr:from>
    <xdr:ext cx="560923" cy="259045"/>
    <xdr:sp macro="" textlink="">
      <xdr:nvSpPr>
        <xdr:cNvPr id="143" name="n_1aveValue債務償還比率"/>
        <xdr:cNvSpPr txBox="1"/>
      </xdr:nvSpPr>
      <xdr:spPr>
        <a:xfrm>
          <a:off x="12435413" y="5899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148716</xdr:rowOff>
    </xdr:from>
    <xdr:ext cx="560923" cy="259045"/>
    <xdr:sp macro="" textlink="">
      <xdr:nvSpPr>
        <xdr:cNvPr id="144" name="n_1mainValue債務償還比率"/>
        <xdr:cNvSpPr txBox="1"/>
      </xdr:nvSpPr>
      <xdr:spPr>
        <a:xfrm>
          <a:off x="12435413" y="55525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45737</xdr:rowOff>
    </xdr:from>
    <xdr:ext cx="405111" cy="259045"/>
    <xdr:sp macro="" textlink="">
      <xdr:nvSpPr>
        <xdr:cNvPr id="61" name="【道路】&#10;有形固定資産減価償却率平均値テキスト"/>
        <xdr:cNvSpPr txBox="1"/>
      </xdr:nvSpPr>
      <xdr:spPr>
        <a:xfrm>
          <a:off x="42164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101600</xdr:rowOff>
    </xdr:from>
    <xdr:to>
      <xdr:col>24</xdr:col>
      <xdr:colOff>114300</xdr:colOff>
      <xdr:row>33</xdr:row>
      <xdr:rowOff>31750</xdr:rowOff>
    </xdr:to>
    <xdr:sp macro="" textlink="">
      <xdr:nvSpPr>
        <xdr:cNvPr id="71" name="楕円 70"/>
        <xdr:cNvSpPr/>
      </xdr:nvSpPr>
      <xdr:spPr>
        <a:xfrm>
          <a:off x="4127500" y="5391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54627</xdr:rowOff>
    </xdr:from>
    <xdr:ext cx="405111" cy="259045"/>
    <xdr:sp macro="" textlink="">
      <xdr:nvSpPr>
        <xdr:cNvPr id="72" name="【道路】&#10;有形固定資産減価償却率該当値テキスト"/>
        <xdr:cNvSpPr txBox="1"/>
      </xdr:nvSpPr>
      <xdr:spPr>
        <a:xfrm>
          <a:off x="4216400" y="53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143510</xdr:rowOff>
    </xdr:from>
    <xdr:to>
      <xdr:col>20</xdr:col>
      <xdr:colOff>38100</xdr:colOff>
      <xdr:row>33</xdr:row>
      <xdr:rowOff>73660</xdr:rowOff>
    </xdr:to>
    <xdr:sp macro="" textlink="">
      <xdr:nvSpPr>
        <xdr:cNvPr id="73" name="楕円 72"/>
        <xdr:cNvSpPr/>
      </xdr:nvSpPr>
      <xdr:spPr>
        <a:xfrm>
          <a:off x="3384550" y="54330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152400</xdr:rowOff>
    </xdr:from>
    <xdr:to>
      <xdr:col>24</xdr:col>
      <xdr:colOff>63500</xdr:colOff>
      <xdr:row>33</xdr:row>
      <xdr:rowOff>22860</xdr:rowOff>
    </xdr:to>
    <xdr:cxnSp macro="">
      <xdr:nvCxnSpPr>
        <xdr:cNvPr id="74" name="直線コネクタ 73"/>
        <xdr:cNvCxnSpPr/>
      </xdr:nvCxnSpPr>
      <xdr:spPr>
        <a:xfrm flipV="1">
          <a:off x="3429000" y="5441950"/>
          <a:ext cx="7493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13970</xdr:rowOff>
    </xdr:from>
    <xdr:to>
      <xdr:col>15</xdr:col>
      <xdr:colOff>101600</xdr:colOff>
      <xdr:row>33</xdr:row>
      <xdr:rowOff>115570</xdr:rowOff>
    </xdr:to>
    <xdr:sp macro="" textlink="">
      <xdr:nvSpPr>
        <xdr:cNvPr id="75" name="楕円 74"/>
        <xdr:cNvSpPr/>
      </xdr:nvSpPr>
      <xdr:spPr>
        <a:xfrm>
          <a:off x="257175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22860</xdr:rowOff>
    </xdr:from>
    <xdr:to>
      <xdr:col>19</xdr:col>
      <xdr:colOff>177800</xdr:colOff>
      <xdr:row>33</xdr:row>
      <xdr:rowOff>64770</xdr:rowOff>
    </xdr:to>
    <xdr:cxnSp macro="">
      <xdr:nvCxnSpPr>
        <xdr:cNvPr id="76" name="直線コネクタ 75"/>
        <xdr:cNvCxnSpPr/>
      </xdr:nvCxnSpPr>
      <xdr:spPr>
        <a:xfrm flipV="1">
          <a:off x="2622550" y="5477510"/>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21590</xdr:rowOff>
    </xdr:from>
    <xdr:to>
      <xdr:col>10</xdr:col>
      <xdr:colOff>165100</xdr:colOff>
      <xdr:row>33</xdr:row>
      <xdr:rowOff>123190</xdr:rowOff>
    </xdr:to>
    <xdr:sp macro="" textlink="">
      <xdr:nvSpPr>
        <xdr:cNvPr id="77" name="楕円 76"/>
        <xdr:cNvSpPr/>
      </xdr:nvSpPr>
      <xdr:spPr>
        <a:xfrm>
          <a:off x="1778000" y="547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64770</xdr:rowOff>
    </xdr:from>
    <xdr:to>
      <xdr:col>15</xdr:col>
      <xdr:colOff>50800</xdr:colOff>
      <xdr:row>33</xdr:row>
      <xdr:rowOff>72390</xdr:rowOff>
    </xdr:to>
    <xdr:cxnSp macro="">
      <xdr:nvCxnSpPr>
        <xdr:cNvPr id="78" name="直線コネクタ 77"/>
        <xdr:cNvCxnSpPr/>
      </xdr:nvCxnSpPr>
      <xdr:spPr>
        <a:xfrm flipV="1">
          <a:off x="1828800" y="551942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11447</xdr:rowOff>
    </xdr:from>
    <xdr:ext cx="405111" cy="259045"/>
    <xdr:sp macro="" textlink="">
      <xdr:nvSpPr>
        <xdr:cNvPr id="79" name="n_1aveValue【道路】&#10;有形固定資産減価償却率"/>
        <xdr:cNvSpPr txBox="1"/>
      </xdr:nvSpPr>
      <xdr:spPr>
        <a:xfrm>
          <a:off x="32391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0" name="n_2aveValue【道路】&#10;有形固定資産減価償却率"/>
        <xdr:cNvSpPr txBox="1"/>
      </xdr:nvSpPr>
      <xdr:spPr>
        <a:xfrm>
          <a:off x="2439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1" name="n_3aveValue【道路】&#10;有形固定資産減価償却率"/>
        <xdr:cNvSpPr txBox="1"/>
      </xdr:nvSpPr>
      <xdr:spPr>
        <a:xfrm>
          <a:off x="1645294" y="644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90187</xdr:rowOff>
    </xdr:from>
    <xdr:ext cx="405111" cy="259045"/>
    <xdr:sp macro="" textlink="">
      <xdr:nvSpPr>
        <xdr:cNvPr id="82" name="n_1mainValue【道路】&#10;有形固定資産減価償却率"/>
        <xdr:cNvSpPr txBox="1"/>
      </xdr:nvSpPr>
      <xdr:spPr>
        <a:xfrm>
          <a:off x="3239144" y="52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132097</xdr:rowOff>
    </xdr:from>
    <xdr:ext cx="405111" cy="259045"/>
    <xdr:sp macro="" textlink="">
      <xdr:nvSpPr>
        <xdr:cNvPr id="83" name="n_2mainValue【道路】&#10;有形固定資産減価償却率"/>
        <xdr:cNvSpPr txBox="1"/>
      </xdr:nvSpPr>
      <xdr:spPr>
        <a:xfrm>
          <a:off x="2439044" y="52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139717</xdr:rowOff>
    </xdr:from>
    <xdr:ext cx="405111" cy="259045"/>
    <xdr:sp macro="" textlink="">
      <xdr:nvSpPr>
        <xdr:cNvPr id="84" name="n_3mainValue【道路】&#10;有形固定資産減価償却率"/>
        <xdr:cNvSpPr txBox="1"/>
      </xdr:nvSpPr>
      <xdr:spPr>
        <a:xfrm>
          <a:off x="1645294" y="526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109745</xdr:rowOff>
    </xdr:from>
    <xdr:ext cx="469744" cy="259045"/>
    <xdr:sp macro="" textlink="">
      <xdr:nvSpPr>
        <xdr:cNvPr id="113" name="【道路】&#10;一人当たり延長平均値テキスト"/>
        <xdr:cNvSpPr txBox="1"/>
      </xdr:nvSpPr>
      <xdr:spPr>
        <a:xfrm>
          <a:off x="9467850" y="6389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xdr:rowOff>
    </xdr:from>
    <xdr:to>
      <xdr:col>55</xdr:col>
      <xdr:colOff>50800</xdr:colOff>
      <xdr:row>40</xdr:row>
      <xdr:rowOff>102997</xdr:rowOff>
    </xdr:to>
    <xdr:sp macro="" textlink="">
      <xdr:nvSpPr>
        <xdr:cNvPr id="123" name="楕円 122"/>
        <xdr:cNvSpPr/>
      </xdr:nvSpPr>
      <xdr:spPr>
        <a:xfrm>
          <a:off x="9398000" y="6611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151274</xdr:rowOff>
    </xdr:from>
    <xdr:ext cx="469744" cy="259045"/>
    <xdr:sp macro="" textlink="">
      <xdr:nvSpPr>
        <xdr:cNvPr id="124" name="【道路】&#10;一人当たり延長該当値テキスト"/>
        <xdr:cNvSpPr txBox="1"/>
      </xdr:nvSpPr>
      <xdr:spPr>
        <a:xfrm>
          <a:off x="9467850" y="659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xdr:rowOff>
    </xdr:from>
    <xdr:to>
      <xdr:col>50</xdr:col>
      <xdr:colOff>165100</xdr:colOff>
      <xdr:row>40</xdr:row>
      <xdr:rowOff>102489</xdr:rowOff>
    </xdr:to>
    <xdr:sp macro="" textlink="">
      <xdr:nvSpPr>
        <xdr:cNvPr id="125" name="楕円 124"/>
        <xdr:cNvSpPr/>
      </xdr:nvSpPr>
      <xdr:spPr>
        <a:xfrm>
          <a:off x="86360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51689</xdr:rowOff>
    </xdr:from>
    <xdr:to>
      <xdr:col>55</xdr:col>
      <xdr:colOff>0</xdr:colOff>
      <xdr:row>40</xdr:row>
      <xdr:rowOff>52197</xdr:rowOff>
    </xdr:to>
    <xdr:cxnSp macro="">
      <xdr:nvCxnSpPr>
        <xdr:cNvPr id="126" name="直線コネクタ 125"/>
        <xdr:cNvCxnSpPr/>
      </xdr:nvCxnSpPr>
      <xdr:spPr>
        <a:xfrm>
          <a:off x="8686800" y="6662039"/>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171323</xdr:rowOff>
    </xdr:from>
    <xdr:to>
      <xdr:col>46</xdr:col>
      <xdr:colOff>38100</xdr:colOff>
      <xdr:row>40</xdr:row>
      <xdr:rowOff>101473</xdr:rowOff>
    </xdr:to>
    <xdr:sp macro="" textlink="">
      <xdr:nvSpPr>
        <xdr:cNvPr id="127" name="楕円 126"/>
        <xdr:cNvSpPr/>
      </xdr:nvSpPr>
      <xdr:spPr>
        <a:xfrm>
          <a:off x="7842250" y="66102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50673</xdr:rowOff>
    </xdr:from>
    <xdr:to>
      <xdr:col>50</xdr:col>
      <xdr:colOff>114300</xdr:colOff>
      <xdr:row>40</xdr:row>
      <xdr:rowOff>51689</xdr:rowOff>
    </xdr:to>
    <xdr:cxnSp macro="">
      <xdr:nvCxnSpPr>
        <xdr:cNvPr id="128" name="直線コネクタ 127"/>
        <xdr:cNvCxnSpPr/>
      </xdr:nvCxnSpPr>
      <xdr:spPr>
        <a:xfrm>
          <a:off x="7886700" y="6661023"/>
          <a:ext cx="8001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170180</xdr:rowOff>
    </xdr:from>
    <xdr:to>
      <xdr:col>41</xdr:col>
      <xdr:colOff>101600</xdr:colOff>
      <xdr:row>40</xdr:row>
      <xdr:rowOff>100330</xdr:rowOff>
    </xdr:to>
    <xdr:sp macro="" textlink="">
      <xdr:nvSpPr>
        <xdr:cNvPr id="129" name="楕円 128"/>
        <xdr:cNvSpPr/>
      </xdr:nvSpPr>
      <xdr:spPr>
        <a:xfrm>
          <a:off x="702945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49530</xdr:rowOff>
    </xdr:from>
    <xdr:to>
      <xdr:col>45</xdr:col>
      <xdr:colOff>177800</xdr:colOff>
      <xdr:row>40</xdr:row>
      <xdr:rowOff>50673</xdr:rowOff>
    </xdr:to>
    <xdr:cxnSp macro="">
      <xdr:nvCxnSpPr>
        <xdr:cNvPr id="130" name="直線コネクタ 129"/>
        <xdr:cNvCxnSpPr/>
      </xdr:nvCxnSpPr>
      <xdr:spPr>
        <a:xfrm>
          <a:off x="7080250" y="6659880"/>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37482</xdr:rowOff>
    </xdr:from>
    <xdr:ext cx="469744" cy="259045"/>
    <xdr:sp macro="" textlink="">
      <xdr:nvSpPr>
        <xdr:cNvPr id="131" name="n_1aveValue【道路】&#10;一人当たり延長"/>
        <xdr:cNvSpPr txBox="1"/>
      </xdr:nvSpPr>
      <xdr:spPr>
        <a:xfrm>
          <a:off x="845827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24274</xdr:rowOff>
    </xdr:from>
    <xdr:ext cx="469744" cy="259045"/>
    <xdr:sp macro="" textlink="">
      <xdr:nvSpPr>
        <xdr:cNvPr id="132" name="n_2aveValue【道路】&#10;一人当たり延長"/>
        <xdr:cNvSpPr txBox="1"/>
      </xdr:nvSpPr>
      <xdr:spPr>
        <a:xfrm>
          <a:off x="7677227" y="630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93616</xdr:rowOff>
    </xdr:from>
    <xdr:ext cx="469744" cy="259045"/>
    <xdr:sp macro="" textlink="">
      <xdr:nvSpPr>
        <xdr:cNvPr id="134" name="n_1mainValue【道路】&#10;一人当たり延長"/>
        <xdr:cNvSpPr txBox="1"/>
      </xdr:nvSpPr>
      <xdr:spPr>
        <a:xfrm>
          <a:off x="8458277" y="67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92600</xdr:rowOff>
    </xdr:from>
    <xdr:ext cx="469744" cy="259045"/>
    <xdr:sp macro="" textlink="">
      <xdr:nvSpPr>
        <xdr:cNvPr id="135" name="n_2mainValue【道路】&#10;一人当たり延長"/>
        <xdr:cNvSpPr txBox="1"/>
      </xdr:nvSpPr>
      <xdr:spPr>
        <a:xfrm>
          <a:off x="7677227" y="67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91457</xdr:rowOff>
    </xdr:from>
    <xdr:ext cx="469744" cy="259045"/>
    <xdr:sp macro="" textlink="">
      <xdr:nvSpPr>
        <xdr:cNvPr id="136" name="n_3mainValue【道路】&#10;一人当たり延長"/>
        <xdr:cNvSpPr txBox="1"/>
      </xdr:nvSpPr>
      <xdr:spPr>
        <a:xfrm>
          <a:off x="6864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141622</xdr:rowOff>
    </xdr:from>
    <xdr:ext cx="405111" cy="259045"/>
    <xdr:sp macro="" textlink="">
      <xdr:nvSpPr>
        <xdr:cNvPr id="165" name="【橋りょう・トンネル】&#10;有形固定資産減価償却率平均値テキスト"/>
        <xdr:cNvSpPr txBox="1"/>
      </xdr:nvSpPr>
      <xdr:spPr>
        <a:xfrm>
          <a:off x="4216400" y="9393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126365</xdr:rowOff>
    </xdr:from>
    <xdr:to>
      <xdr:col>24</xdr:col>
      <xdr:colOff>114300</xdr:colOff>
      <xdr:row>58</xdr:row>
      <xdr:rowOff>56515</xdr:rowOff>
    </xdr:to>
    <xdr:sp macro="" textlink="">
      <xdr:nvSpPr>
        <xdr:cNvPr id="175" name="楕円 174"/>
        <xdr:cNvSpPr/>
      </xdr:nvSpPr>
      <xdr:spPr>
        <a:xfrm>
          <a:off x="4127500" y="9543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104792</xdr:rowOff>
    </xdr:from>
    <xdr:ext cx="405111" cy="259045"/>
    <xdr:sp macro="" textlink="">
      <xdr:nvSpPr>
        <xdr:cNvPr id="176" name="【橋りょう・トンネル】&#10;有形固定資産減価償却率該当値テキスト"/>
        <xdr:cNvSpPr txBox="1"/>
      </xdr:nvSpPr>
      <xdr:spPr>
        <a:xfrm>
          <a:off x="4216400" y="952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77" name="楕円 176"/>
        <xdr:cNvSpPr/>
      </xdr:nvSpPr>
      <xdr:spPr>
        <a:xfrm>
          <a:off x="3384550" y="95777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5715</xdr:rowOff>
    </xdr:from>
    <xdr:to>
      <xdr:col>24</xdr:col>
      <xdr:colOff>63500</xdr:colOff>
      <xdr:row>58</xdr:row>
      <xdr:rowOff>40005</xdr:rowOff>
    </xdr:to>
    <xdr:cxnSp macro="">
      <xdr:nvCxnSpPr>
        <xdr:cNvPr id="178" name="直線コネクタ 177"/>
        <xdr:cNvCxnSpPr/>
      </xdr:nvCxnSpPr>
      <xdr:spPr>
        <a:xfrm flipV="1">
          <a:off x="3429000" y="958786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79" name="楕円 178"/>
        <xdr:cNvSpPr/>
      </xdr:nvSpPr>
      <xdr:spPr>
        <a:xfrm>
          <a:off x="257175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76200</xdr:rowOff>
    </xdr:to>
    <xdr:cxnSp macro="">
      <xdr:nvCxnSpPr>
        <xdr:cNvPr id="180" name="直線コネクタ 179"/>
        <xdr:cNvCxnSpPr/>
      </xdr:nvCxnSpPr>
      <xdr:spPr>
        <a:xfrm flipV="1">
          <a:off x="2622550" y="962215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81" name="楕円 180"/>
        <xdr:cNvSpPr/>
      </xdr:nvSpPr>
      <xdr:spPr>
        <a:xfrm>
          <a:off x="17780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112395</xdr:rowOff>
    </xdr:to>
    <xdr:cxnSp macro="">
      <xdr:nvCxnSpPr>
        <xdr:cNvPr id="182" name="直線コネクタ 181"/>
        <xdr:cNvCxnSpPr/>
      </xdr:nvCxnSpPr>
      <xdr:spPr>
        <a:xfrm flipV="1">
          <a:off x="1828800" y="9658350"/>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84472</xdr:rowOff>
    </xdr:from>
    <xdr:ext cx="405111" cy="259045"/>
    <xdr:sp macro="" textlink="">
      <xdr:nvSpPr>
        <xdr:cNvPr id="183" name="n_1aveValue【橋りょう・トンネル】&#10;有形固定資産減価償却率"/>
        <xdr:cNvSpPr txBox="1"/>
      </xdr:nvSpPr>
      <xdr:spPr>
        <a:xfrm>
          <a:off x="3239144"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114952</xdr:rowOff>
    </xdr:from>
    <xdr:ext cx="405111" cy="259045"/>
    <xdr:sp macro="" textlink="">
      <xdr:nvSpPr>
        <xdr:cNvPr id="184" name="n_2aveValue【橋りょう・トンネル】&#10;有形固定資産減価償却率"/>
        <xdr:cNvSpPr txBox="1"/>
      </xdr:nvSpPr>
      <xdr:spPr>
        <a:xfrm>
          <a:off x="2439044"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185" name="n_3aveValue【橋りょう・トンネル】&#10;有形固定資産減価償却率"/>
        <xdr:cNvSpPr txBox="1"/>
      </xdr:nvSpPr>
      <xdr:spPr>
        <a:xfrm>
          <a:off x="164529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81932</xdr:rowOff>
    </xdr:from>
    <xdr:ext cx="405111" cy="259045"/>
    <xdr:sp macro="" textlink="">
      <xdr:nvSpPr>
        <xdr:cNvPr id="186" name="n_1mainValue【橋りょう・トンネル】&#10;有形固定資産減価償却率"/>
        <xdr:cNvSpPr txBox="1"/>
      </xdr:nvSpPr>
      <xdr:spPr>
        <a:xfrm>
          <a:off x="3239144" y="966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87" name="n_2mainValue【橋りょう・トンネル】&#10;有形固定資産減価償却率"/>
        <xdr:cNvSpPr txBox="1"/>
      </xdr:nvSpPr>
      <xdr:spPr>
        <a:xfrm>
          <a:off x="2439044" y="970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154322</xdr:rowOff>
    </xdr:from>
    <xdr:ext cx="405111" cy="259045"/>
    <xdr:sp macro="" textlink="">
      <xdr:nvSpPr>
        <xdr:cNvPr id="188" name="n_3mainValue【橋りょう・トンネル】&#10;有形固定資産減価償却率"/>
        <xdr:cNvSpPr txBox="1"/>
      </xdr:nvSpPr>
      <xdr:spPr>
        <a:xfrm>
          <a:off x="1645294" y="973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9909</xdr:rowOff>
    </xdr:from>
    <xdr:to>
      <xdr:col>55</xdr:col>
      <xdr:colOff>50800</xdr:colOff>
      <xdr:row>63</xdr:row>
      <xdr:rowOff>111509</xdr:rowOff>
    </xdr:to>
    <xdr:sp macro="" textlink="">
      <xdr:nvSpPr>
        <xdr:cNvPr id="227" name="楕円 226"/>
        <xdr:cNvSpPr/>
      </xdr:nvSpPr>
      <xdr:spPr>
        <a:xfrm>
          <a:off x="9398000" y="104175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159786</xdr:rowOff>
    </xdr:from>
    <xdr:ext cx="534377" cy="259045"/>
    <xdr:sp macro="" textlink="">
      <xdr:nvSpPr>
        <xdr:cNvPr id="228" name="【橋りょう・トンネル】&#10;一人当たり有形固定資産（償却資産）額該当値テキスト"/>
        <xdr:cNvSpPr txBox="1"/>
      </xdr:nvSpPr>
      <xdr:spPr>
        <a:xfrm>
          <a:off x="9467850" y="10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9406</xdr:rowOff>
    </xdr:from>
    <xdr:to>
      <xdr:col>50</xdr:col>
      <xdr:colOff>165100</xdr:colOff>
      <xdr:row>63</xdr:row>
      <xdr:rowOff>111006</xdr:rowOff>
    </xdr:to>
    <xdr:sp macro="" textlink="">
      <xdr:nvSpPr>
        <xdr:cNvPr id="229" name="楕円 228"/>
        <xdr:cNvSpPr/>
      </xdr:nvSpPr>
      <xdr:spPr>
        <a:xfrm>
          <a:off x="8636000" y="10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60206</xdr:rowOff>
    </xdr:from>
    <xdr:to>
      <xdr:col>55</xdr:col>
      <xdr:colOff>0</xdr:colOff>
      <xdr:row>63</xdr:row>
      <xdr:rowOff>60709</xdr:rowOff>
    </xdr:to>
    <xdr:cxnSp macro="">
      <xdr:nvCxnSpPr>
        <xdr:cNvPr id="230" name="直線コネクタ 229"/>
        <xdr:cNvCxnSpPr/>
      </xdr:nvCxnSpPr>
      <xdr:spPr>
        <a:xfrm>
          <a:off x="8686800" y="10467856"/>
          <a:ext cx="74295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8663</xdr:rowOff>
    </xdr:from>
    <xdr:to>
      <xdr:col>46</xdr:col>
      <xdr:colOff>38100</xdr:colOff>
      <xdr:row>63</xdr:row>
      <xdr:rowOff>110263</xdr:rowOff>
    </xdr:to>
    <xdr:sp macro="" textlink="">
      <xdr:nvSpPr>
        <xdr:cNvPr id="231" name="楕円 230"/>
        <xdr:cNvSpPr/>
      </xdr:nvSpPr>
      <xdr:spPr>
        <a:xfrm>
          <a:off x="7842250" y="104163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59463</xdr:rowOff>
    </xdr:from>
    <xdr:to>
      <xdr:col>50</xdr:col>
      <xdr:colOff>114300</xdr:colOff>
      <xdr:row>63</xdr:row>
      <xdr:rowOff>60206</xdr:rowOff>
    </xdr:to>
    <xdr:cxnSp macro="">
      <xdr:nvCxnSpPr>
        <xdr:cNvPr id="232" name="直線コネクタ 231"/>
        <xdr:cNvCxnSpPr/>
      </xdr:nvCxnSpPr>
      <xdr:spPr>
        <a:xfrm>
          <a:off x="7886700" y="10467113"/>
          <a:ext cx="8001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7855</xdr:rowOff>
    </xdr:from>
    <xdr:to>
      <xdr:col>41</xdr:col>
      <xdr:colOff>101600</xdr:colOff>
      <xdr:row>63</xdr:row>
      <xdr:rowOff>109455</xdr:rowOff>
    </xdr:to>
    <xdr:sp macro="" textlink="">
      <xdr:nvSpPr>
        <xdr:cNvPr id="233" name="楕円 232"/>
        <xdr:cNvSpPr/>
      </xdr:nvSpPr>
      <xdr:spPr>
        <a:xfrm>
          <a:off x="7029450" y="104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58655</xdr:rowOff>
    </xdr:from>
    <xdr:to>
      <xdr:col>45</xdr:col>
      <xdr:colOff>177800</xdr:colOff>
      <xdr:row>63</xdr:row>
      <xdr:rowOff>59463</xdr:rowOff>
    </xdr:to>
    <xdr:cxnSp macro="">
      <xdr:nvCxnSpPr>
        <xdr:cNvPr id="234" name="直線コネクタ 233"/>
        <xdr:cNvCxnSpPr/>
      </xdr:nvCxnSpPr>
      <xdr:spPr>
        <a:xfrm>
          <a:off x="7080250" y="10466305"/>
          <a:ext cx="80645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102133</xdr:rowOff>
    </xdr:from>
    <xdr:ext cx="534377" cy="259045"/>
    <xdr:sp macro="" textlink="">
      <xdr:nvSpPr>
        <xdr:cNvPr id="238" name="n_1mainValue【橋りょう・トンネル】&#10;一人当たり有形固定資産（償却資産）額"/>
        <xdr:cNvSpPr txBox="1"/>
      </xdr:nvSpPr>
      <xdr:spPr>
        <a:xfrm>
          <a:off x="8425961" y="105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101390</xdr:rowOff>
    </xdr:from>
    <xdr:ext cx="534377" cy="259045"/>
    <xdr:sp macro="" textlink="">
      <xdr:nvSpPr>
        <xdr:cNvPr id="239" name="n_2mainValue【橋りょう・トンネル】&#10;一人当たり有形固定資産（償却資産）額"/>
        <xdr:cNvSpPr txBox="1"/>
      </xdr:nvSpPr>
      <xdr:spPr>
        <a:xfrm>
          <a:off x="7644911" y="105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100582</xdr:rowOff>
    </xdr:from>
    <xdr:ext cx="534377" cy="259045"/>
    <xdr:sp macro="" textlink="">
      <xdr:nvSpPr>
        <xdr:cNvPr id="240" name="n_3mainValue【橋りょう・トンネル】&#10;一人当たり有形固定資産（償却資産）額"/>
        <xdr:cNvSpPr txBox="1"/>
      </xdr:nvSpPr>
      <xdr:spPr>
        <a:xfrm>
          <a:off x="6851161" y="1050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44466</xdr:rowOff>
    </xdr:from>
    <xdr:ext cx="405111" cy="259045"/>
    <xdr:sp macro="" textlink="">
      <xdr:nvSpPr>
        <xdr:cNvPr id="270" name="【公営住宅】&#10;有形固定資産減価償却率平均値テキスト"/>
        <xdr:cNvSpPr txBox="1"/>
      </xdr:nvSpPr>
      <xdr:spPr>
        <a:xfrm>
          <a:off x="4216400" y="13258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80" name="楕円 279"/>
        <xdr:cNvSpPr/>
      </xdr:nvSpPr>
      <xdr:spPr>
        <a:xfrm>
          <a:off x="4127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15257</xdr:rowOff>
    </xdr:from>
    <xdr:ext cx="405111" cy="259045"/>
    <xdr:sp macro="" textlink="">
      <xdr:nvSpPr>
        <xdr:cNvPr id="281" name="【公営住宅】&#10;有形固定資産減価償却率該当値テキスト"/>
        <xdr:cNvSpPr txBox="1"/>
      </xdr:nvSpPr>
      <xdr:spPr>
        <a:xfrm>
          <a:off x="42164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282" name="楕円 281"/>
        <xdr:cNvSpPr/>
      </xdr:nvSpPr>
      <xdr:spPr>
        <a:xfrm>
          <a:off x="3384550" y="13488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160020</xdr:rowOff>
    </xdr:to>
    <xdr:cxnSp macro="">
      <xdr:nvCxnSpPr>
        <xdr:cNvPr id="283" name="直線コネクタ 282"/>
        <xdr:cNvCxnSpPr/>
      </xdr:nvCxnSpPr>
      <xdr:spPr>
        <a:xfrm flipV="1">
          <a:off x="3429000" y="13467080"/>
          <a:ext cx="7493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84" name="楕円 283"/>
        <xdr:cNvSpPr/>
      </xdr:nvSpPr>
      <xdr:spPr>
        <a:xfrm>
          <a:off x="257175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60961</xdr:rowOff>
    </xdr:to>
    <xdr:cxnSp macro="">
      <xdr:nvCxnSpPr>
        <xdr:cNvPr id="285" name="直線コネクタ 284"/>
        <xdr:cNvCxnSpPr/>
      </xdr:nvCxnSpPr>
      <xdr:spPr>
        <a:xfrm flipV="1">
          <a:off x="2622550" y="13539470"/>
          <a:ext cx="80645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286" name="楕円 285"/>
        <xdr:cNvSpPr/>
      </xdr:nvSpPr>
      <xdr:spPr>
        <a:xfrm>
          <a:off x="1778000" y="13619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125730</xdr:rowOff>
    </xdr:to>
    <xdr:cxnSp macro="">
      <xdr:nvCxnSpPr>
        <xdr:cNvPr id="287" name="直線コネクタ 286"/>
        <xdr:cNvCxnSpPr/>
      </xdr:nvCxnSpPr>
      <xdr:spPr>
        <a:xfrm flipV="1">
          <a:off x="1828800" y="13605511"/>
          <a:ext cx="7937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88" name="n_1aveValue【公営住宅】&#10;有形固定資産減価償却率"/>
        <xdr:cNvSpPr txBox="1"/>
      </xdr:nvSpPr>
      <xdr:spPr>
        <a:xfrm>
          <a:off x="3239144" y="1322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89" name="n_2aveValue【公営住宅】&#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0" name="n_3aveValue【公営住宅】&#10;有形固定資産減価償却率"/>
        <xdr:cNvSpPr txBox="1"/>
      </xdr:nvSpPr>
      <xdr:spPr>
        <a:xfrm>
          <a:off x="16452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30497</xdr:rowOff>
    </xdr:from>
    <xdr:ext cx="405111" cy="259045"/>
    <xdr:sp macro="" textlink="">
      <xdr:nvSpPr>
        <xdr:cNvPr id="291" name="n_1mainValue【公営住宅】&#10;有形固定資産減価償却率"/>
        <xdr:cNvSpPr txBox="1"/>
      </xdr:nvSpPr>
      <xdr:spPr>
        <a:xfrm>
          <a:off x="3239144" y="1357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92" name="n_2mainValue【公営住宅】&#10;有形固定資産減価償却率"/>
        <xdr:cNvSpPr txBox="1"/>
      </xdr:nvSpPr>
      <xdr:spPr>
        <a:xfrm>
          <a:off x="2439044" y="1364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293" name="n_3mainValue【公営住宅】&#10;有形固定資産減価償却率"/>
        <xdr:cNvSpPr txBox="1"/>
      </xdr:nvSpPr>
      <xdr:spPr>
        <a:xfrm>
          <a:off x="1645294" y="1371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65481</xdr:rowOff>
    </xdr:from>
    <xdr:to>
      <xdr:col>55</xdr:col>
      <xdr:colOff>50800</xdr:colOff>
      <xdr:row>80</xdr:row>
      <xdr:rowOff>167081</xdr:rowOff>
    </xdr:to>
    <xdr:sp macro="" textlink="">
      <xdr:nvSpPr>
        <xdr:cNvPr id="330" name="楕円 329"/>
        <xdr:cNvSpPr/>
      </xdr:nvSpPr>
      <xdr:spPr>
        <a:xfrm>
          <a:off x="9398000" y="132798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88358</xdr:rowOff>
    </xdr:from>
    <xdr:ext cx="469744" cy="259045"/>
    <xdr:sp macro="" textlink="">
      <xdr:nvSpPr>
        <xdr:cNvPr id="331" name="【公営住宅】&#10;一人当たり面積該当値テキスト"/>
        <xdr:cNvSpPr txBox="1"/>
      </xdr:nvSpPr>
      <xdr:spPr>
        <a:xfrm>
          <a:off x="9467850" y="1313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58165</xdr:rowOff>
    </xdr:from>
    <xdr:to>
      <xdr:col>50</xdr:col>
      <xdr:colOff>165100</xdr:colOff>
      <xdr:row>80</xdr:row>
      <xdr:rowOff>159765</xdr:rowOff>
    </xdr:to>
    <xdr:sp macro="" textlink="">
      <xdr:nvSpPr>
        <xdr:cNvPr id="332" name="楕円 331"/>
        <xdr:cNvSpPr/>
      </xdr:nvSpPr>
      <xdr:spPr>
        <a:xfrm>
          <a:off x="8636000" y="132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108965</xdr:rowOff>
    </xdr:from>
    <xdr:to>
      <xdr:col>55</xdr:col>
      <xdr:colOff>0</xdr:colOff>
      <xdr:row>80</xdr:row>
      <xdr:rowOff>116281</xdr:rowOff>
    </xdr:to>
    <xdr:cxnSp macro="">
      <xdr:nvCxnSpPr>
        <xdr:cNvPr id="333" name="直線コネクタ 332"/>
        <xdr:cNvCxnSpPr/>
      </xdr:nvCxnSpPr>
      <xdr:spPr>
        <a:xfrm>
          <a:off x="8686800" y="13323315"/>
          <a:ext cx="74295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52679</xdr:rowOff>
    </xdr:from>
    <xdr:to>
      <xdr:col>46</xdr:col>
      <xdr:colOff>38100</xdr:colOff>
      <xdr:row>80</xdr:row>
      <xdr:rowOff>154279</xdr:rowOff>
    </xdr:to>
    <xdr:sp macro="" textlink="">
      <xdr:nvSpPr>
        <xdr:cNvPr id="334" name="楕円 333"/>
        <xdr:cNvSpPr/>
      </xdr:nvSpPr>
      <xdr:spPr>
        <a:xfrm>
          <a:off x="7842250" y="13267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103479</xdr:rowOff>
    </xdr:from>
    <xdr:to>
      <xdr:col>50</xdr:col>
      <xdr:colOff>114300</xdr:colOff>
      <xdr:row>80</xdr:row>
      <xdr:rowOff>108965</xdr:rowOff>
    </xdr:to>
    <xdr:cxnSp macro="">
      <xdr:nvCxnSpPr>
        <xdr:cNvPr id="335" name="直線コネクタ 334"/>
        <xdr:cNvCxnSpPr/>
      </xdr:nvCxnSpPr>
      <xdr:spPr>
        <a:xfrm>
          <a:off x="7886700" y="13317829"/>
          <a:ext cx="8001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49022</xdr:rowOff>
    </xdr:from>
    <xdr:to>
      <xdr:col>41</xdr:col>
      <xdr:colOff>101600</xdr:colOff>
      <xdr:row>80</xdr:row>
      <xdr:rowOff>150622</xdr:rowOff>
    </xdr:to>
    <xdr:sp macro="" textlink="">
      <xdr:nvSpPr>
        <xdr:cNvPr id="336" name="楕円 335"/>
        <xdr:cNvSpPr/>
      </xdr:nvSpPr>
      <xdr:spPr>
        <a:xfrm>
          <a:off x="7029450" y="13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99822</xdr:rowOff>
    </xdr:from>
    <xdr:to>
      <xdr:col>45</xdr:col>
      <xdr:colOff>177800</xdr:colOff>
      <xdr:row>80</xdr:row>
      <xdr:rowOff>103479</xdr:rowOff>
    </xdr:to>
    <xdr:cxnSp macro="">
      <xdr:nvCxnSpPr>
        <xdr:cNvPr id="337" name="直線コネクタ 336"/>
        <xdr:cNvCxnSpPr/>
      </xdr:nvCxnSpPr>
      <xdr:spPr>
        <a:xfrm>
          <a:off x="7080250" y="13314172"/>
          <a:ext cx="8064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164152</xdr:rowOff>
    </xdr:from>
    <xdr:ext cx="469744" cy="259045"/>
    <xdr:sp macro="" textlink="">
      <xdr:nvSpPr>
        <xdr:cNvPr id="340" name="n_3aveValue【公営住宅】&#10;一人当たり面積"/>
        <xdr:cNvSpPr txBox="1"/>
      </xdr:nvSpPr>
      <xdr:spPr>
        <a:xfrm>
          <a:off x="6864427" y="137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4842</xdr:rowOff>
    </xdr:from>
    <xdr:ext cx="469744" cy="259045"/>
    <xdr:sp macro="" textlink="">
      <xdr:nvSpPr>
        <xdr:cNvPr id="341" name="n_1mainValue【公営住宅】&#10;一人当たり面積"/>
        <xdr:cNvSpPr txBox="1"/>
      </xdr:nvSpPr>
      <xdr:spPr>
        <a:xfrm>
          <a:off x="8458277" y="1305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170806</xdr:rowOff>
    </xdr:from>
    <xdr:ext cx="469744" cy="259045"/>
    <xdr:sp macro="" textlink="">
      <xdr:nvSpPr>
        <xdr:cNvPr id="342" name="n_2mainValue【公営住宅】&#10;一人当たり面積"/>
        <xdr:cNvSpPr txBox="1"/>
      </xdr:nvSpPr>
      <xdr:spPr>
        <a:xfrm>
          <a:off x="7677227" y="1304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167149</xdr:rowOff>
    </xdr:from>
    <xdr:ext cx="469744" cy="259045"/>
    <xdr:sp macro="" textlink="">
      <xdr:nvSpPr>
        <xdr:cNvPr id="343" name="n_3mainValue【公営住宅】&#10;一人当たり面積"/>
        <xdr:cNvSpPr txBox="1"/>
      </xdr:nvSpPr>
      <xdr:spPr>
        <a:xfrm>
          <a:off x="6864427"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0" name="テキスト ボックス 36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72" name="テキスト ボックス 371"/>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82" name="テキスト ボックス 381"/>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92528</xdr:rowOff>
    </xdr:from>
    <xdr:to>
      <xdr:col>85</xdr:col>
      <xdr:colOff>126364</xdr:colOff>
      <xdr:row>41</xdr:row>
      <xdr:rowOff>97427</xdr:rowOff>
    </xdr:to>
    <xdr:cxnSp macro="">
      <xdr:nvCxnSpPr>
        <xdr:cNvPr id="386" name="直線コネクタ 385"/>
        <xdr:cNvCxnSpPr/>
      </xdr:nvCxnSpPr>
      <xdr:spPr>
        <a:xfrm flipV="1">
          <a:off x="14699614" y="5712278"/>
          <a:ext cx="0" cy="116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387" name="【認定こども園・幼稚園・保育所】&#10;有形固定資産減価償却率最小値テキスト"/>
        <xdr:cNvSpPr txBox="1"/>
      </xdr:nvSpPr>
      <xdr:spPr>
        <a:xfrm>
          <a:off x="14738350" y="6876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388" name="直線コネクタ 387"/>
        <xdr:cNvCxnSpPr/>
      </xdr:nvCxnSpPr>
      <xdr:spPr>
        <a:xfrm>
          <a:off x="14611350" y="68728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39205</xdr:rowOff>
    </xdr:from>
    <xdr:ext cx="405111" cy="259045"/>
    <xdr:sp macro="" textlink="">
      <xdr:nvSpPr>
        <xdr:cNvPr id="389" name="【認定こども園・幼稚園・保育所】&#10;有形固定資産減価償却率最大値テキスト"/>
        <xdr:cNvSpPr txBox="1"/>
      </xdr:nvSpPr>
      <xdr:spPr>
        <a:xfrm>
          <a:off x="14738350" y="549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92528</xdr:rowOff>
    </xdr:from>
    <xdr:to>
      <xdr:col>86</xdr:col>
      <xdr:colOff>25400</xdr:colOff>
      <xdr:row>34</xdr:row>
      <xdr:rowOff>92528</xdr:rowOff>
    </xdr:to>
    <xdr:cxnSp macro="">
      <xdr:nvCxnSpPr>
        <xdr:cNvPr id="390" name="直線コネクタ 389"/>
        <xdr:cNvCxnSpPr/>
      </xdr:nvCxnSpPr>
      <xdr:spPr>
        <a:xfrm>
          <a:off x="14611350" y="5712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49547</xdr:rowOff>
    </xdr:from>
    <xdr:ext cx="405111" cy="259045"/>
    <xdr:sp macro="" textlink="">
      <xdr:nvSpPr>
        <xdr:cNvPr id="391" name="【認定こども園・幼稚園・保育所】&#10;有形固定資産減価償却率平均値テキスト"/>
        <xdr:cNvSpPr txBox="1"/>
      </xdr:nvSpPr>
      <xdr:spPr>
        <a:xfrm>
          <a:off x="14738350" y="599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71120</xdr:rowOff>
    </xdr:from>
    <xdr:to>
      <xdr:col>85</xdr:col>
      <xdr:colOff>177800</xdr:colOff>
      <xdr:row>37</xdr:row>
      <xdr:rowOff>1270</xdr:rowOff>
    </xdr:to>
    <xdr:sp macro="" textlink="">
      <xdr:nvSpPr>
        <xdr:cNvPr id="392" name="フローチャート: 判断 391"/>
        <xdr:cNvSpPr/>
      </xdr:nvSpPr>
      <xdr:spPr>
        <a:xfrm>
          <a:off x="14649450" y="6021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120106</xdr:rowOff>
    </xdr:from>
    <xdr:to>
      <xdr:col>81</xdr:col>
      <xdr:colOff>101600</xdr:colOff>
      <xdr:row>37</xdr:row>
      <xdr:rowOff>50256</xdr:rowOff>
    </xdr:to>
    <xdr:sp macro="" textlink="">
      <xdr:nvSpPr>
        <xdr:cNvPr id="393" name="フローチャート: 判断 392"/>
        <xdr:cNvSpPr/>
      </xdr:nvSpPr>
      <xdr:spPr>
        <a:xfrm>
          <a:off x="13887450" y="60700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133169</xdr:rowOff>
    </xdr:from>
    <xdr:to>
      <xdr:col>76</xdr:col>
      <xdr:colOff>165100</xdr:colOff>
      <xdr:row>37</xdr:row>
      <xdr:rowOff>63319</xdr:rowOff>
    </xdr:to>
    <xdr:sp macro="" textlink="">
      <xdr:nvSpPr>
        <xdr:cNvPr id="394" name="フローチャート: 判断 393"/>
        <xdr:cNvSpPr/>
      </xdr:nvSpPr>
      <xdr:spPr>
        <a:xfrm>
          <a:off x="1309370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120106</xdr:rowOff>
    </xdr:from>
    <xdr:to>
      <xdr:col>72</xdr:col>
      <xdr:colOff>38100</xdr:colOff>
      <xdr:row>37</xdr:row>
      <xdr:rowOff>50256</xdr:rowOff>
    </xdr:to>
    <xdr:sp macro="" textlink="">
      <xdr:nvSpPr>
        <xdr:cNvPr id="395" name="フローチャート: 判断 394"/>
        <xdr:cNvSpPr/>
      </xdr:nvSpPr>
      <xdr:spPr>
        <a:xfrm>
          <a:off x="12299950" y="6070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401" name="楕円 400"/>
        <xdr:cNvSpPr/>
      </xdr:nvSpPr>
      <xdr:spPr>
        <a:xfrm>
          <a:off x="14649450" y="57071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2376</xdr:rowOff>
    </xdr:from>
    <xdr:ext cx="405111" cy="259045"/>
    <xdr:sp macro="" textlink="">
      <xdr:nvSpPr>
        <xdr:cNvPr id="402" name="【認定こども園・幼稚園・保育所】&#10;有形固定資産減価償却率該当値テキスト"/>
        <xdr:cNvSpPr txBox="1"/>
      </xdr:nvSpPr>
      <xdr:spPr>
        <a:xfrm>
          <a:off x="14738350" y="5622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167458</xdr:rowOff>
    </xdr:from>
    <xdr:to>
      <xdr:col>81</xdr:col>
      <xdr:colOff>101600</xdr:colOff>
      <xdr:row>34</xdr:row>
      <xdr:rowOff>97608</xdr:rowOff>
    </xdr:to>
    <xdr:sp macro="" textlink="">
      <xdr:nvSpPr>
        <xdr:cNvPr id="403" name="楕円 402"/>
        <xdr:cNvSpPr/>
      </xdr:nvSpPr>
      <xdr:spPr>
        <a:xfrm>
          <a:off x="13887450" y="56221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46808</xdr:rowOff>
    </xdr:from>
    <xdr:to>
      <xdr:col>85</xdr:col>
      <xdr:colOff>127000</xdr:colOff>
      <xdr:row>34</xdr:row>
      <xdr:rowOff>138249</xdr:rowOff>
    </xdr:to>
    <xdr:cxnSp macro="">
      <xdr:nvCxnSpPr>
        <xdr:cNvPr id="404" name="直線コネクタ 403"/>
        <xdr:cNvCxnSpPr/>
      </xdr:nvCxnSpPr>
      <xdr:spPr>
        <a:xfrm>
          <a:off x="13938250" y="5666558"/>
          <a:ext cx="762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61323</xdr:rowOff>
    </xdr:from>
    <xdr:to>
      <xdr:col>76</xdr:col>
      <xdr:colOff>165100</xdr:colOff>
      <xdr:row>34</xdr:row>
      <xdr:rowOff>162923</xdr:rowOff>
    </xdr:to>
    <xdr:sp macro="" textlink="">
      <xdr:nvSpPr>
        <xdr:cNvPr id="405" name="楕円 404"/>
        <xdr:cNvSpPr/>
      </xdr:nvSpPr>
      <xdr:spPr>
        <a:xfrm>
          <a:off x="13093700" y="56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46808</xdr:rowOff>
    </xdr:from>
    <xdr:to>
      <xdr:col>81</xdr:col>
      <xdr:colOff>50800</xdr:colOff>
      <xdr:row>34</xdr:row>
      <xdr:rowOff>112123</xdr:rowOff>
    </xdr:to>
    <xdr:cxnSp macro="">
      <xdr:nvCxnSpPr>
        <xdr:cNvPr id="406" name="直線コネクタ 405"/>
        <xdr:cNvCxnSpPr/>
      </xdr:nvCxnSpPr>
      <xdr:spPr>
        <a:xfrm flipV="1">
          <a:off x="13144500" y="5666558"/>
          <a:ext cx="79375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110308</xdr:rowOff>
    </xdr:from>
    <xdr:to>
      <xdr:col>72</xdr:col>
      <xdr:colOff>38100</xdr:colOff>
      <xdr:row>35</xdr:row>
      <xdr:rowOff>40458</xdr:rowOff>
    </xdr:to>
    <xdr:sp macro="" textlink="">
      <xdr:nvSpPr>
        <xdr:cNvPr id="407" name="楕円 406"/>
        <xdr:cNvSpPr/>
      </xdr:nvSpPr>
      <xdr:spPr>
        <a:xfrm>
          <a:off x="12299950" y="57300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112123</xdr:rowOff>
    </xdr:from>
    <xdr:to>
      <xdr:col>76</xdr:col>
      <xdr:colOff>114300</xdr:colOff>
      <xdr:row>34</xdr:row>
      <xdr:rowOff>161108</xdr:rowOff>
    </xdr:to>
    <xdr:cxnSp macro="">
      <xdr:nvCxnSpPr>
        <xdr:cNvPr id="408" name="直線コネクタ 407"/>
        <xdr:cNvCxnSpPr/>
      </xdr:nvCxnSpPr>
      <xdr:spPr>
        <a:xfrm flipV="1">
          <a:off x="12344400" y="5731873"/>
          <a:ext cx="8001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41383</xdr:rowOff>
    </xdr:from>
    <xdr:ext cx="405111" cy="259045"/>
    <xdr:sp macro="" textlink="">
      <xdr:nvSpPr>
        <xdr:cNvPr id="409" name="n_1aveValue【認定こども園・幼稚園・保育所】&#10;有形固定資産減価償却率"/>
        <xdr:cNvSpPr txBox="1"/>
      </xdr:nvSpPr>
      <xdr:spPr>
        <a:xfrm>
          <a:off x="137420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54446</xdr:rowOff>
    </xdr:from>
    <xdr:ext cx="405111" cy="259045"/>
    <xdr:sp macro="" textlink="">
      <xdr:nvSpPr>
        <xdr:cNvPr id="410" name="n_2aveValue【認定こども園・幼稚園・保育所】&#10;有形固定資産減価償却率"/>
        <xdr:cNvSpPr txBox="1"/>
      </xdr:nvSpPr>
      <xdr:spPr>
        <a:xfrm>
          <a:off x="1296099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41383</xdr:rowOff>
    </xdr:from>
    <xdr:ext cx="405111" cy="259045"/>
    <xdr:sp macro="" textlink="">
      <xdr:nvSpPr>
        <xdr:cNvPr id="411" name="n_3aveValue【認定こども園・幼稚園・保育所】&#10;有形固定資産減価償却率"/>
        <xdr:cNvSpPr txBox="1"/>
      </xdr:nvSpPr>
      <xdr:spPr>
        <a:xfrm>
          <a:off x="121672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114135</xdr:rowOff>
    </xdr:from>
    <xdr:ext cx="405111" cy="259045"/>
    <xdr:sp macro="" textlink="">
      <xdr:nvSpPr>
        <xdr:cNvPr id="412" name="n_1mainValue【認定こども園・幼稚園・保育所】&#10;有形固定資産減価償却率"/>
        <xdr:cNvSpPr txBox="1"/>
      </xdr:nvSpPr>
      <xdr:spPr>
        <a:xfrm>
          <a:off x="13742044" y="540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8000</xdr:rowOff>
    </xdr:from>
    <xdr:ext cx="405111" cy="259045"/>
    <xdr:sp macro="" textlink="">
      <xdr:nvSpPr>
        <xdr:cNvPr id="413" name="n_2mainValue【認定こども園・幼稚園・保育所】&#10;有形固定資産減価償却率"/>
        <xdr:cNvSpPr txBox="1"/>
      </xdr:nvSpPr>
      <xdr:spPr>
        <a:xfrm>
          <a:off x="12960994" y="5462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56985</xdr:rowOff>
    </xdr:from>
    <xdr:ext cx="405111" cy="259045"/>
    <xdr:sp macro="" textlink="">
      <xdr:nvSpPr>
        <xdr:cNvPr id="414" name="n_3mainValue【認定こども園・幼稚園・保育所】&#10;有形固定資産減価償却率"/>
        <xdr:cNvSpPr txBox="1"/>
      </xdr:nvSpPr>
      <xdr:spPr>
        <a:xfrm>
          <a:off x="12167244" y="5511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40" name="直線コネクタ 439"/>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41"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42" name="直線コネクタ 441"/>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43"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44" name="直線コネクタ 443"/>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4734</xdr:rowOff>
    </xdr:from>
    <xdr:ext cx="469744" cy="259045"/>
    <xdr:sp macro="" textlink="">
      <xdr:nvSpPr>
        <xdr:cNvPr id="445" name="【認定こども園・幼稚園・保育所】&#10;一人当たり面積平均値テキスト"/>
        <xdr:cNvSpPr txBox="1"/>
      </xdr:nvSpPr>
      <xdr:spPr>
        <a:xfrm>
          <a:off x="19989800" y="644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446" name="フローチャート: 判断 445"/>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447" name="フローチャート: 判断 446"/>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448" name="フローチャート: 判断 447"/>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49" name="フローチャート: 判断 448"/>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14515</xdr:rowOff>
    </xdr:from>
    <xdr:to>
      <xdr:col>116</xdr:col>
      <xdr:colOff>114300</xdr:colOff>
      <xdr:row>40</xdr:row>
      <xdr:rowOff>116115</xdr:rowOff>
    </xdr:to>
    <xdr:sp macro="" textlink="">
      <xdr:nvSpPr>
        <xdr:cNvPr id="455" name="楕円 454"/>
        <xdr:cNvSpPr/>
      </xdr:nvSpPr>
      <xdr:spPr>
        <a:xfrm>
          <a:off x="19900900" y="66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164392</xdr:rowOff>
    </xdr:from>
    <xdr:ext cx="469744" cy="259045"/>
    <xdr:sp macro="" textlink="">
      <xdr:nvSpPr>
        <xdr:cNvPr id="456" name="【認定こども園・幼稚園・保育所】&#10;一人当たり面積該当値テキスト"/>
        <xdr:cNvSpPr txBox="1"/>
      </xdr:nvSpPr>
      <xdr:spPr>
        <a:xfrm>
          <a:off x="19989800"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3628</xdr:rowOff>
    </xdr:from>
    <xdr:to>
      <xdr:col>112</xdr:col>
      <xdr:colOff>38100</xdr:colOff>
      <xdr:row>40</xdr:row>
      <xdr:rowOff>105228</xdr:rowOff>
    </xdr:to>
    <xdr:sp macro="" textlink="">
      <xdr:nvSpPr>
        <xdr:cNvPr id="457" name="楕円 456"/>
        <xdr:cNvSpPr/>
      </xdr:nvSpPr>
      <xdr:spPr>
        <a:xfrm>
          <a:off x="19157950" y="6613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54428</xdr:rowOff>
    </xdr:from>
    <xdr:to>
      <xdr:col>116</xdr:col>
      <xdr:colOff>63500</xdr:colOff>
      <xdr:row>40</xdr:row>
      <xdr:rowOff>65315</xdr:rowOff>
    </xdr:to>
    <xdr:cxnSp macro="">
      <xdr:nvCxnSpPr>
        <xdr:cNvPr id="458" name="直線コネクタ 457"/>
        <xdr:cNvCxnSpPr/>
      </xdr:nvCxnSpPr>
      <xdr:spPr>
        <a:xfrm>
          <a:off x="19202400" y="6664778"/>
          <a:ext cx="7493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164193</xdr:rowOff>
    </xdr:from>
    <xdr:to>
      <xdr:col>107</xdr:col>
      <xdr:colOff>101600</xdr:colOff>
      <xdr:row>40</xdr:row>
      <xdr:rowOff>94343</xdr:rowOff>
    </xdr:to>
    <xdr:sp macro="" textlink="">
      <xdr:nvSpPr>
        <xdr:cNvPr id="459" name="楕円 458"/>
        <xdr:cNvSpPr/>
      </xdr:nvSpPr>
      <xdr:spPr>
        <a:xfrm>
          <a:off x="18345150" y="66094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43543</xdr:rowOff>
    </xdr:from>
    <xdr:to>
      <xdr:col>111</xdr:col>
      <xdr:colOff>177800</xdr:colOff>
      <xdr:row>40</xdr:row>
      <xdr:rowOff>54428</xdr:rowOff>
    </xdr:to>
    <xdr:cxnSp macro="">
      <xdr:nvCxnSpPr>
        <xdr:cNvPr id="460" name="直線コネクタ 459"/>
        <xdr:cNvCxnSpPr/>
      </xdr:nvCxnSpPr>
      <xdr:spPr>
        <a:xfrm>
          <a:off x="18395950" y="6653893"/>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61" name="楕円 460"/>
        <xdr:cNvSpPr/>
      </xdr:nvSpPr>
      <xdr:spPr>
        <a:xfrm>
          <a:off x="17551400" y="6598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32657</xdr:rowOff>
    </xdr:from>
    <xdr:to>
      <xdr:col>107</xdr:col>
      <xdr:colOff>50800</xdr:colOff>
      <xdr:row>40</xdr:row>
      <xdr:rowOff>43543</xdr:rowOff>
    </xdr:to>
    <xdr:cxnSp macro="">
      <xdr:nvCxnSpPr>
        <xdr:cNvPr id="462" name="直線コネクタ 461"/>
        <xdr:cNvCxnSpPr/>
      </xdr:nvCxnSpPr>
      <xdr:spPr>
        <a:xfrm>
          <a:off x="17602200" y="6643007"/>
          <a:ext cx="7937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99984</xdr:rowOff>
    </xdr:from>
    <xdr:ext cx="469744" cy="259045"/>
    <xdr:sp macro="" textlink="">
      <xdr:nvSpPr>
        <xdr:cNvPr id="463" name="n_1aveValue【認定こども園・幼稚園・保育所】&#10;一人当たり面積"/>
        <xdr:cNvSpPr txBox="1"/>
      </xdr:nvSpPr>
      <xdr:spPr>
        <a:xfrm>
          <a:off x="18980227" y="638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78212</xdr:rowOff>
    </xdr:from>
    <xdr:ext cx="469744" cy="259045"/>
    <xdr:sp macro="" textlink="">
      <xdr:nvSpPr>
        <xdr:cNvPr id="464" name="n_2aveValue【認定こども園・幼稚園・保育所】&#10;一人当たり面積"/>
        <xdr:cNvSpPr txBox="1"/>
      </xdr:nvSpPr>
      <xdr:spPr>
        <a:xfrm>
          <a:off x="18180127" y="635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65" name="n_3aveValue【認定こども園・幼稚園・保育所】&#10;一人当たり面積"/>
        <xdr:cNvSpPr txBox="1"/>
      </xdr:nvSpPr>
      <xdr:spPr>
        <a:xfrm>
          <a:off x="173863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96355</xdr:rowOff>
    </xdr:from>
    <xdr:ext cx="469744" cy="259045"/>
    <xdr:sp macro="" textlink="">
      <xdr:nvSpPr>
        <xdr:cNvPr id="466" name="n_1mainValue【認定こども園・幼稚園・保育所】&#10;一人当たり面積"/>
        <xdr:cNvSpPr txBox="1"/>
      </xdr:nvSpPr>
      <xdr:spPr>
        <a:xfrm>
          <a:off x="18980227" y="670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85470</xdr:rowOff>
    </xdr:from>
    <xdr:ext cx="469744" cy="259045"/>
    <xdr:sp macro="" textlink="">
      <xdr:nvSpPr>
        <xdr:cNvPr id="467" name="n_2mainValue【認定こども園・幼稚園・保育所】&#10;一人当たり面積"/>
        <xdr:cNvSpPr txBox="1"/>
      </xdr:nvSpPr>
      <xdr:spPr>
        <a:xfrm>
          <a:off x="18180127" y="66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74584</xdr:rowOff>
    </xdr:from>
    <xdr:ext cx="469744" cy="259045"/>
    <xdr:sp macro="" textlink="">
      <xdr:nvSpPr>
        <xdr:cNvPr id="468" name="n_3mainValue【認定こども園・幼稚園・保育所】&#10;一人当たり面積"/>
        <xdr:cNvSpPr txBox="1"/>
      </xdr:nvSpPr>
      <xdr:spPr>
        <a:xfrm>
          <a:off x="1738637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80" name="直線コネクタ 479"/>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81" name="テキスト ボックス 480"/>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4" name="直線コネクタ 483"/>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5" name="テキスト ボックス 484"/>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489" name="直線コネクタ 488"/>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490"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491" name="直線コネクタ 490"/>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492"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493" name="直線コネクタ 492"/>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494"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95" name="フローチャート: 判断 494"/>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496" name="フローチャート: 判断 495"/>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497" name="フローチャート: 判断 496"/>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98" name="フローチャート: 判断 497"/>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34925</xdr:rowOff>
    </xdr:from>
    <xdr:to>
      <xdr:col>85</xdr:col>
      <xdr:colOff>177800</xdr:colOff>
      <xdr:row>56</xdr:row>
      <xdr:rowOff>136525</xdr:rowOff>
    </xdr:to>
    <xdr:sp macro="" textlink="">
      <xdr:nvSpPr>
        <xdr:cNvPr id="504" name="楕円 503"/>
        <xdr:cNvSpPr/>
      </xdr:nvSpPr>
      <xdr:spPr>
        <a:xfrm>
          <a:off x="14649450" y="92868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121302</xdr:rowOff>
    </xdr:from>
    <xdr:ext cx="405111" cy="259045"/>
    <xdr:sp macro="" textlink="">
      <xdr:nvSpPr>
        <xdr:cNvPr id="505" name="【学校施設】&#10;有形固定資産減価償却率該当値テキスト"/>
        <xdr:cNvSpPr txBox="1"/>
      </xdr:nvSpPr>
      <xdr:spPr>
        <a:xfrm>
          <a:off x="14738350" y="920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137795</xdr:rowOff>
    </xdr:from>
    <xdr:to>
      <xdr:col>81</xdr:col>
      <xdr:colOff>101600</xdr:colOff>
      <xdr:row>57</xdr:row>
      <xdr:rowOff>67945</xdr:rowOff>
    </xdr:to>
    <xdr:sp macro="" textlink="">
      <xdr:nvSpPr>
        <xdr:cNvPr id="506" name="楕円 505"/>
        <xdr:cNvSpPr/>
      </xdr:nvSpPr>
      <xdr:spPr>
        <a:xfrm>
          <a:off x="13887450" y="93897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85725</xdr:rowOff>
    </xdr:from>
    <xdr:to>
      <xdr:col>85</xdr:col>
      <xdr:colOff>127000</xdr:colOff>
      <xdr:row>57</xdr:row>
      <xdr:rowOff>17145</xdr:rowOff>
    </xdr:to>
    <xdr:cxnSp macro="">
      <xdr:nvCxnSpPr>
        <xdr:cNvPr id="507" name="直線コネクタ 506"/>
        <xdr:cNvCxnSpPr/>
      </xdr:nvCxnSpPr>
      <xdr:spPr>
        <a:xfrm flipV="1">
          <a:off x="13938250" y="9337675"/>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508" name="楕円 507"/>
        <xdr:cNvSpPr/>
      </xdr:nvSpPr>
      <xdr:spPr>
        <a:xfrm>
          <a:off x="13093700" y="9406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34290</xdr:rowOff>
    </xdr:to>
    <xdr:cxnSp macro="">
      <xdr:nvCxnSpPr>
        <xdr:cNvPr id="509" name="直線コネクタ 508"/>
        <xdr:cNvCxnSpPr/>
      </xdr:nvCxnSpPr>
      <xdr:spPr>
        <a:xfrm flipV="1">
          <a:off x="13144500" y="9434195"/>
          <a:ext cx="79375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40640</xdr:rowOff>
    </xdr:from>
    <xdr:to>
      <xdr:col>72</xdr:col>
      <xdr:colOff>38100</xdr:colOff>
      <xdr:row>57</xdr:row>
      <xdr:rowOff>142240</xdr:rowOff>
    </xdr:to>
    <xdr:sp macro="" textlink="">
      <xdr:nvSpPr>
        <xdr:cNvPr id="510" name="楕円 509"/>
        <xdr:cNvSpPr/>
      </xdr:nvSpPr>
      <xdr:spPr>
        <a:xfrm>
          <a:off x="12299950" y="9457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34290</xdr:rowOff>
    </xdr:from>
    <xdr:to>
      <xdr:col>76</xdr:col>
      <xdr:colOff>114300</xdr:colOff>
      <xdr:row>57</xdr:row>
      <xdr:rowOff>91440</xdr:rowOff>
    </xdr:to>
    <xdr:cxnSp macro="">
      <xdr:nvCxnSpPr>
        <xdr:cNvPr id="511" name="直線コネクタ 510"/>
        <xdr:cNvCxnSpPr/>
      </xdr:nvCxnSpPr>
      <xdr:spPr>
        <a:xfrm flipV="1">
          <a:off x="12344400" y="9451340"/>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12"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13"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4"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84472</xdr:rowOff>
    </xdr:from>
    <xdr:ext cx="405111" cy="259045"/>
    <xdr:sp macro="" textlink="">
      <xdr:nvSpPr>
        <xdr:cNvPr id="515" name="n_1mainValue【学校施設】&#10;有形固定資産減価償却率"/>
        <xdr:cNvSpPr txBox="1"/>
      </xdr:nvSpPr>
      <xdr:spPr>
        <a:xfrm>
          <a:off x="13742044" y="917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516" name="n_2mainValue【学校施設】&#10;有形固定資産減価償却率"/>
        <xdr:cNvSpPr txBox="1"/>
      </xdr:nvSpPr>
      <xdr:spPr>
        <a:xfrm>
          <a:off x="1296099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158767</xdr:rowOff>
    </xdr:from>
    <xdr:ext cx="405111" cy="259045"/>
    <xdr:sp macro="" textlink="">
      <xdr:nvSpPr>
        <xdr:cNvPr id="517" name="n_3mainValue【学校施設】&#10;有形固定資産減価償却率"/>
        <xdr:cNvSpPr txBox="1"/>
      </xdr:nvSpPr>
      <xdr:spPr>
        <a:xfrm>
          <a:off x="12167244" y="924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542" name="直線コネクタ 541"/>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43"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44" name="直線コネクタ 543"/>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545"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546" name="直線コネクタ 545"/>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547"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548" name="フローチャート: 判断 547"/>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549" name="フローチャート: 判断 548"/>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550" name="フローチャート: 判断 549"/>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51" name="フローチャート: 判断 550"/>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64770</xdr:rowOff>
    </xdr:from>
    <xdr:to>
      <xdr:col>116</xdr:col>
      <xdr:colOff>114300</xdr:colOff>
      <xdr:row>62</xdr:row>
      <xdr:rowOff>166370</xdr:rowOff>
    </xdr:to>
    <xdr:sp macro="" textlink="">
      <xdr:nvSpPr>
        <xdr:cNvPr id="557" name="楕円 556"/>
        <xdr:cNvSpPr/>
      </xdr:nvSpPr>
      <xdr:spPr>
        <a:xfrm>
          <a:off x="19900900" y="103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43197</xdr:rowOff>
    </xdr:from>
    <xdr:ext cx="469744" cy="259045"/>
    <xdr:sp macro="" textlink="">
      <xdr:nvSpPr>
        <xdr:cNvPr id="558" name="【学校施設】&#10;一人当たり面積該当値テキスト"/>
        <xdr:cNvSpPr txBox="1"/>
      </xdr:nvSpPr>
      <xdr:spPr>
        <a:xfrm>
          <a:off x="199898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59690</xdr:rowOff>
    </xdr:from>
    <xdr:to>
      <xdr:col>112</xdr:col>
      <xdr:colOff>38100</xdr:colOff>
      <xdr:row>62</xdr:row>
      <xdr:rowOff>161290</xdr:rowOff>
    </xdr:to>
    <xdr:sp macro="" textlink="">
      <xdr:nvSpPr>
        <xdr:cNvPr id="559" name="楕円 558"/>
        <xdr:cNvSpPr/>
      </xdr:nvSpPr>
      <xdr:spPr>
        <a:xfrm>
          <a:off x="19157950" y="103022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115570</xdr:rowOff>
    </xdr:to>
    <xdr:cxnSp macro="">
      <xdr:nvCxnSpPr>
        <xdr:cNvPr id="560" name="直線コネクタ 559"/>
        <xdr:cNvCxnSpPr/>
      </xdr:nvCxnSpPr>
      <xdr:spPr>
        <a:xfrm>
          <a:off x="19202400" y="10353040"/>
          <a:ext cx="7493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106680</xdr:rowOff>
    </xdr:from>
    <xdr:to>
      <xdr:col>107</xdr:col>
      <xdr:colOff>101600</xdr:colOff>
      <xdr:row>62</xdr:row>
      <xdr:rowOff>36830</xdr:rowOff>
    </xdr:to>
    <xdr:sp macro="" textlink="">
      <xdr:nvSpPr>
        <xdr:cNvPr id="561" name="楕円 560"/>
        <xdr:cNvSpPr/>
      </xdr:nvSpPr>
      <xdr:spPr>
        <a:xfrm>
          <a:off x="18345150" y="1018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157480</xdr:rowOff>
    </xdr:from>
    <xdr:to>
      <xdr:col>111</xdr:col>
      <xdr:colOff>177800</xdr:colOff>
      <xdr:row>62</xdr:row>
      <xdr:rowOff>110490</xdr:rowOff>
    </xdr:to>
    <xdr:cxnSp macro="">
      <xdr:nvCxnSpPr>
        <xdr:cNvPr id="562" name="直線コネクタ 561"/>
        <xdr:cNvCxnSpPr/>
      </xdr:nvCxnSpPr>
      <xdr:spPr>
        <a:xfrm>
          <a:off x="18395950" y="10234930"/>
          <a:ext cx="80645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100330</xdr:rowOff>
    </xdr:from>
    <xdr:to>
      <xdr:col>102</xdr:col>
      <xdr:colOff>165100</xdr:colOff>
      <xdr:row>62</xdr:row>
      <xdr:rowOff>30480</xdr:rowOff>
    </xdr:to>
    <xdr:sp macro="" textlink="">
      <xdr:nvSpPr>
        <xdr:cNvPr id="563" name="楕円 562"/>
        <xdr:cNvSpPr/>
      </xdr:nvSpPr>
      <xdr:spPr>
        <a:xfrm>
          <a:off x="17551400" y="1017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151130</xdr:rowOff>
    </xdr:from>
    <xdr:to>
      <xdr:col>107</xdr:col>
      <xdr:colOff>50800</xdr:colOff>
      <xdr:row>61</xdr:row>
      <xdr:rowOff>157480</xdr:rowOff>
    </xdr:to>
    <xdr:cxnSp macro="">
      <xdr:nvCxnSpPr>
        <xdr:cNvPr id="564" name="直線コネクタ 563"/>
        <xdr:cNvCxnSpPr/>
      </xdr:nvCxnSpPr>
      <xdr:spPr>
        <a:xfrm>
          <a:off x="17602200" y="10228580"/>
          <a:ext cx="7937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565"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93997</xdr:rowOff>
    </xdr:from>
    <xdr:ext cx="469744" cy="259045"/>
    <xdr:sp macro="" textlink="">
      <xdr:nvSpPr>
        <xdr:cNvPr id="566" name="n_2aveValue【学校施設】&#10;一人当たり面積"/>
        <xdr:cNvSpPr txBox="1"/>
      </xdr:nvSpPr>
      <xdr:spPr>
        <a:xfrm>
          <a:off x="181801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567" name="n_3aveValue【学校施設】&#10;一人当たり面積"/>
        <xdr:cNvSpPr txBox="1"/>
      </xdr:nvSpPr>
      <xdr:spPr>
        <a:xfrm>
          <a:off x="17386377" y="103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152417</xdr:rowOff>
    </xdr:from>
    <xdr:ext cx="469744" cy="259045"/>
    <xdr:sp macro="" textlink="">
      <xdr:nvSpPr>
        <xdr:cNvPr id="568" name="n_1mainValue【学校施設】&#10;一人当たり面積"/>
        <xdr:cNvSpPr txBox="1"/>
      </xdr:nvSpPr>
      <xdr:spPr>
        <a:xfrm>
          <a:off x="18980227"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53357</xdr:rowOff>
    </xdr:from>
    <xdr:ext cx="469744" cy="259045"/>
    <xdr:sp macro="" textlink="">
      <xdr:nvSpPr>
        <xdr:cNvPr id="569" name="n_2mainValue【学校施設】&#10;一人当たり面積"/>
        <xdr:cNvSpPr txBox="1"/>
      </xdr:nvSpPr>
      <xdr:spPr>
        <a:xfrm>
          <a:off x="181801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47007</xdr:rowOff>
    </xdr:from>
    <xdr:ext cx="469744" cy="259045"/>
    <xdr:sp macro="" textlink="">
      <xdr:nvSpPr>
        <xdr:cNvPr id="570" name="n_3mainValue【学校施設】&#10;一人当たり面積"/>
        <xdr:cNvSpPr txBox="1"/>
      </xdr:nvSpPr>
      <xdr:spPr>
        <a:xfrm>
          <a:off x="17386377" y="995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82" name="直線コネクタ 581"/>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83" name="テキスト ボックス 582"/>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84" name="直線コネクタ 583"/>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85" name="テキスト ボックス 584"/>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86" name="直線コネクタ 585"/>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87" name="テキスト ボックス 586"/>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8" name="直線コネクタ 58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9" name="テキスト ボックス 58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90" name="直線コネクタ 589"/>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91" name="テキスト ボックス 590"/>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92" name="直線コネクタ 591"/>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93" name="テキスト ボックス 592"/>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94" name="直線コネクタ 593"/>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95" name="テキスト ボックス 594"/>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599" name="直線コネクタ 598"/>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00"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01" name="直線コネクタ 600"/>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02"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03" name="直線コネクタ 602"/>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04"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05" name="フローチャート: 判断 604"/>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06" name="フローチャート: 判断 605"/>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07" name="フローチャート: 判断 606"/>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08" name="フローチャート: 判断 607"/>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95886</xdr:rowOff>
    </xdr:from>
    <xdr:to>
      <xdr:col>85</xdr:col>
      <xdr:colOff>177800</xdr:colOff>
      <xdr:row>81</xdr:row>
      <xdr:rowOff>26036</xdr:rowOff>
    </xdr:to>
    <xdr:sp macro="" textlink="">
      <xdr:nvSpPr>
        <xdr:cNvPr id="614" name="楕円 613"/>
        <xdr:cNvSpPr/>
      </xdr:nvSpPr>
      <xdr:spPr>
        <a:xfrm>
          <a:off x="14649450" y="133102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118763</xdr:rowOff>
    </xdr:from>
    <xdr:ext cx="405111" cy="259045"/>
    <xdr:sp macro="" textlink="">
      <xdr:nvSpPr>
        <xdr:cNvPr id="615" name="【児童館】&#10;有形固定資産減価償却率該当値テキスト"/>
        <xdr:cNvSpPr txBox="1"/>
      </xdr:nvSpPr>
      <xdr:spPr>
        <a:xfrm>
          <a:off x="14738350"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616" name="楕円 615"/>
        <xdr:cNvSpPr/>
      </xdr:nvSpPr>
      <xdr:spPr>
        <a:xfrm>
          <a:off x="13887450" y="13355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81</xdr:row>
      <xdr:rowOff>20955</xdr:rowOff>
    </xdr:to>
    <xdr:cxnSp macro="">
      <xdr:nvCxnSpPr>
        <xdr:cNvPr id="617" name="直線コネクタ 616"/>
        <xdr:cNvCxnSpPr/>
      </xdr:nvCxnSpPr>
      <xdr:spPr>
        <a:xfrm flipV="1">
          <a:off x="13938250" y="13361036"/>
          <a:ext cx="762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18732</xdr:rowOff>
    </xdr:from>
    <xdr:to>
      <xdr:col>76</xdr:col>
      <xdr:colOff>165100</xdr:colOff>
      <xdr:row>81</xdr:row>
      <xdr:rowOff>120332</xdr:rowOff>
    </xdr:to>
    <xdr:sp macro="" textlink="">
      <xdr:nvSpPr>
        <xdr:cNvPr id="618" name="楕円 617"/>
        <xdr:cNvSpPr/>
      </xdr:nvSpPr>
      <xdr:spPr>
        <a:xfrm>
          <a:off x="13093700" y="133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20955</xdr:rowOff>
    </xdr:from>
    <xdr:to>
      <xdr:col>81</xdr:col>
      <xdr:colOff>50800</xdr:colOff>
      <xdr:row>81</xdr:row>
      <xdr:rowOff>69532</xdr:rowOff>
    </xdr:to>
    <xdr:cxnSp macro="">
      <xdr:nvCxnSpPr>
        <xdr:cNvPr id="619" name="直線コネクタ 618"/>
        <xdr:cNvCxnSpPr/>
      </xdr:nvCxnSpPr>
      <xdr:spPr>
        <a:xfrm flipV="1">
          <a:off x="13144500" y="13400405"/>
          <a:ext cx="79375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64452</xdr:rowOff>
    </xdr:from>
    <xdr:to>
      <xdr:col>72</xdr:col>
      <xdr:colOff>38100</xdr:colOff>
      <xdr:row>81</xdr:row>
      <xdr:rowOff>166052</xdr:rowOff>
    </xdr:to>
    <xdr:sp macro="" textlink="">
      <xdr:nvSpPr>
        <xdr:cNvPr id="620" name="楕円 619"/>
        <xdr:cNvSpPr/>
      </xdr:nvSpPr>
      <xdr:spPr>
        <a:xfrm>
          <a:off x="12299950" y="13443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69532</xdr:rowOff>
    </xdr:from>
    <xdr:to>
      <xdr:col>76</xdr:col>
      <xdr:colOff>114300</xdr:colOff>
      <xdr:row>81</xdr:row>
      <xdr:rowOff>115252</xdr:rowOff>
    </xdr:to>
    <xdr:cxnSp macro="">
      <xdr:nvCxnSpPr>
        <xdr:cNvPr id="621" name="直線コネクタ 620"/>
        <xdr:cNvCxnSpPr/>
      </xdr:nvCxnSpPr>
      <xdr:spPr>
        <a:xfrm flipV="1">
          <a:off x="12344400" y="13448982"/>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622"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623"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24"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625" name="n_1mainValue【児童館】&#10;有形固定資産減価償却率"/>
        <xdr:cNvSpPr txBox="1"/>
      </xdr:nvSpPr>
      <xdr:spPr>
        <a:xfrm>
          <a:off x="13742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136859</xdr:rowOff>
    </xdr:from>
    <xdr:ext cx="405111" cy="259045"/>
    <xdr:sp macro="" textlink="">
      <xdr:nvSpPr>
        <xdr:cNvPr id="626" name="n_2mainValue【児童館】&#10;有形固定資産減価償却率"/>
        <xdr:cNvSpPr txBox="1"/>
      </xdr:nvSpPr>
      <xdr:spPr>
        <a:xfrm>
          <a:off x="12960994" y="1318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11129</xdr:rowOff>
    </xdr:from>
    <xdr:ext cx="405111" cy="259045"/>
    <xdr:sp macro="" textlink="">
      <xdr:nvSpPr>
        <xdr:cNvPr id="627" name="n_3mainValue【児童館】&#10;有形固定資産減価償却率"/>
        <xdr:cNvSpPr txBox="1"/>
      </xdr:nvSpPr>
      <xdr:spPr>
        <a:xfrm>
          <a:off x="12167244" y="132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6" name="テキスト ボックス 63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7" name="直線コネクタ 63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8" name="直線コネクタ 637"/>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9" name="テキスト ボックス 638"/>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0" name="直線コネクタ 639"/>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1" name="テキスト ボックス 640"/>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2" name="直線コネクタ 641"/>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3" name="テキスト ボックス 642"/>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4" name="直線コネクタ 643"/>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5" name="テキスト ボックス 644"/>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6" name="直線コネクタ 645"/>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7" name="テキスト ボックス 646"/>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651" name="直線コネクタ 650"/>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2"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3" name="直線コネクタ 652"/>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54"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55" name="直線コネクタ 654"/>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56" name="【児童館】&#10;一人当たり面積平均値テキスト"/>
        <xdr:cNvSpPr txBox="1"/>
      </xdr:nvSpPr>
      <xdr:spPr>
        <a:xfrm>
          <a:off x="1998980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57" name="フローチャート: 判断 656"/>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58" name="フローチャート: 判断 657"/>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9" name="フローチャート: 判断 658"/>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60" name="フローチャート: 判断 659"/>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66" name="楕円 665"/>
        <xdr:cNvSpPr/>
      </xdr:nvSpPr>
      <xdr:spPr>
        <a:xfrm>
          <a:off x="199009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67" name="【児童館】&#10;一人当たり面積該当値テキスト"/>
        <xdr:cNvSpPr txBox="1"/>
      </xdr:nvSpPr>
      <xdr:spPr>
        <a:xfrm>
          <a:off x="199898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68" name="楕円 667"/>
        <xdr:cNvSpPr/>
      </xdr:nvSpPr>
      <xdr:spPr>
        <a:xfrm>
          <a:off x="19157950" y="14046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69" name="直線コネクタ 668"/>
        <xdr:cNvCxnSpPr/>
      </xdr:nvCxnSpPr>
      <xdr:spPr>
        <a:xfrm>
          <a:off x="19202400" y="140970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70" name="楕円 669"/>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71" name="直線コネクタ 670"/>
        <xdr:cNvCxnSpPr/>
      </xdr:nvCxnSpPr>
      <xdr:spPr>
        <a:xfrm>
          <a:off x="18395950" y="140970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72" name="楕円 671"/>
        <xdr:cNvSpPr/>
      </xdr:nvSpPr>
      <xdr:spPr>
        <a:xfrm>
          <a:off x="175514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73" name="直線コネクタ 672"/>
        <xdr:cNvCxnSpPr/>
      </xdr:nvCxnSpPr>
      <xdr:spPr>
        <a:xfrm>
          <a:off x="17602200" y="140970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74" name="n_1aveValue【児童館】&#10;一人当たり面積"/>
        <xdr:cNvSpPr txBox="1"/>
      </xdr:nvSpPr>
      <xdr:spPr>
        <a:xfrm>
          <a:off x="189802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5" name="n_2aveValue【児童館】&#10;一人当たり面積"/>
        <xdr:cNvSpPr txBox="1"/>
      </xdr:nvSpPr>
      <xdr:spPr>
        <a:xfrm>
          <a:off x="181801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676" name="n_3aveValue【児童館】&#10;一人当たり面積"/>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77" name="n_1mainValue【児童館】&#10;一人当たり面積"/>
        <xdr:cNvSpPr txBox="1"/>
      </xdr:nvSpPr>
      <xdr:spPr>
        <a:xfrm>
          <a:off x="18980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78" name="n_2mainValue【児童館】&#10;一人当たり面積"/>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79" name="n_3mainValue【児童館】&#10;一人当たり面積"/>
        <xdr:cNvSpPr txBox="1"/>
      </xdr:nvSpPr>
      <xdr:spPr>
        <a:xfrm>
          <a:off x="173863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主な施設の分析としては、</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・道路については、舗装体全体の更新に代えて、切削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オーバーレイ</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等による舗装の長寿命化を図っていることにより償却率が高くなっている。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・公営住宅の償却率については、昭和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年代にかけて多く建築された住宅について近年順次建て替えを進めていることから、類似団体内で平均的な水準に留まっているものと考える。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・幼稚園、保育園及び学校施設の償却率については、昭和</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年代に集中して建築されていることから高い水準となっている。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今後とも、「名古屋市アセットマネジメント推進プラン」等に基づき、施設の長寿命化による経費の抑制と平準化を進めるとともに、市設建築物の保有資産量の適正化に取り組んでいく。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25400</xdr:rowOff>
    </xdr:from>
    <xdr:to>
      <xdr:col>24</xdr:col>
      <xdr:colOff>114300</xdr:colOff>
      <xdr:row>35</xdr:row>
      <xdr:rowOff>127000</xdr:rowOff>
    </xdr:to>
    <xdr:sp macro="" textlink="">
      <xdr:nvSpPr>
        <xdr:cNvPr id="71" name="楕円 70"/>
        <xdr:cNvSpPr/>
      </xdr:nvSpPr>
      <xdr:spPr>
        <a:xfrm>
          <a:off x="41275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48277</xdr:rowOff>
    </xdr:from>
    <xdr:ext cx="405111" cy="259045"/>
    <xdr:sp macro="" textlink="">
      <xdr:nvSpPr>
        <xdr:cNvPr id="72" name="【図書館】&#10;有形固定資産減価償却率該当値テキスト"/>
        <xdr:cNvSpPr txBox="1"/>
      </xdr:nvSpPr>
      <xdr:spPr>
        <a:xfrm>
          <a:off x="42164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73" name="楕円 72"/>
        <xdr:cNvSpPr/>
      </xdr:nvSpPr>
      <xdr:spPr>
        <a:xfrm>
          <a:off x="3384550" y="58750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140970</xdr:rowOff>
    </xdr:to>
    <xdr:cxnSp macro="">
      <xdr:nvCxnSpPr>
        <xdr:cNvPr id="74" name="直線コネクタ 73"/>
        <xdr:cNvCxnSpPr/>
      </xdr:nvCxnSpPr>
      <xdr:spPr>
        <a:xfrm flipV="1">
          <a:off x="3429000" y="5861050"/>
          <a:ext cx="7493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5" name="楕円 74"/>
        <xdr:cNvSpPr/>
      </xdr:nvSpPr>
      <xdr:spPr>
        <a:xfrm>
          <a:off x="257175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140970</xdr:rowOff>
    </xdr:to>
    <xdr:cxnSp macro="">
      <xdr:nvCxnSpPr>
        <xdr:cNvPr id="76" name="直線コネクタ 75"/>
        <xdr:cNvCxnSpPr/>
      </xdr:nvCxnSpPr>
      <xdr:spPr>
        <a:xfrm>
          <a:off x="2622550" y="5872480"/>
          <a:ext cx="8064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77" name="楕円 76"/>
        <xdr:cNvSpPr/>
      </xdr:nvSpPr>
      <xdr:spPr>
        <a:xfrm>
          <a:off x="177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110490</xdr:rowOff>
    </xdr:to>
    <xdr:cxnSp macro="">
      <xdr:nvCxnSpPr>
        <xdr:cNvPr id="78" name="直線コネクタ 77"/>
        <xdr:cNvCxnSpPr/>
      </xdr:nvCxnSpPr>
      <xdr:spPr>
        <a:xfrm flipV="1">
          <a:off x="1828800" y="587248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36847</xdr:rowOff>
    </xdr:from>
    <xdr:ext cx="405111" cy="259045"/>
    <xdr:sp macro="" textlink="">
      <xdr:nvSpPr>
        <xdr:cNvPr id="82" name="n_1mainValue【図書館】&#10;有形固定資産減価償却率"/>
        <xdr:cNvSpPr txBox="1"/>
      </xdr:nvSpPr>
      <xdr:spPr>
        <a:xfrm>
          <a:off x="32391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3" name="n_2mainValue【図書館】&#10;有形固定資産減価償却率"/>
        <xdr:cNvSpPr txBox="1"/>
      </xdr:nvSpPr>
      <xdr:spPr>
        <a:xfrm>
          <a:off x="2439044"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4" name="n_3mainValue【図書館】&#10;有形固定資産減価償却率"/>
        <xdr:cNvSpPr txBox="1"/>
      </xdr:nvSpPr>
      <xdr:spPr>
        <a:xfrm>
          <a:off x="164529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2" name="楕円 121"/>
        <xdr:cNvSpPr/>
      </xdr:nvSpPr>
      <xdr:spPr>
        <a:xfrm>
          <a:off x="939800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3" name="【図書館】&#10;一人当たり面積該当値テキスト"/>
        <xdr:cNvSpPr txBox="1"/>
      </xdr:nvSpPr>
      <xdr:spPr>
        <a:xfrm>
          <a:off x="9467850"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4" name="楕円 123"/>
        <xdr:cNvSpPr/>
      </xdr:nvSpPr>
      <xdr:spPr>
        <a:xfrm>
          <a:off x="863600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5" name="直線コネクタ 124"/>
        <xdr:cNvCxnSpPr/>
      </xdr:nvCxnSpPr>
      <xdr:spPr>
        <a:xfrm>
          <a:off x="8686800" y="66408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6" name="楕円 125"/>
        <xdr:cNvSpPr/>
      </xdr:nvSpPr>
      <xdr:spPr>
        <a:xfrm>
          <a:off x="7842250" y="6596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7" name="直線コネクタ 126"/>
        <xdr:cNvCxnSpPr/>
      </xdr:nvCxnSpPr>
      <xdr:spPr>
        <a:xfrm>
          <a:off x="7886700" y="66408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28" name="楕円 127"/>
        <xdr:cNvSpPr/>
      </xdr:nvSpPr>
      <xdr:spPr>
        <a:xfrm>
          <a:off x="7029450" y="6596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29" name="直線コネクタ 128"/>
        <xdr:cNvCxnSpPr/>
      </xdr:nvCxnSpPr>
      <xdr:spPr>
        <a:xfrm>
          <a:off x="7080250" y="664083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3" name="n_1mainValue【図書館】&#10;一人当たり面積"/>
        <xdr:cNvSpPr txBox="1"/>
      </xdr:nvSpPr>
      <xdr:spPr>
        <a:xfrm>
          <a:off x="845827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4" name="n_2mainValue【図書館】&#10;一人当たり面積"/>
        <xdr:cNvSpPr txBox="1"/>
      </xdr:nvSpPr>
      <xdr:spPr>
        <a:xfrm>
          <a:off x="76772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5" name="n_3mainValue【図書館】&#10;一人当たり面積"/>
        <xdr:cNvSpPr txBox="1"/>
      </xdr:nvSpPr>
      <xdr:spPr>
        <a:xfrm>
          <a:off x="68644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3" name="【体育館・プール】&#10;有形固定資産減価償却率平均値テキスト"/>
        <xdr:cNvSpPr txBox="1"/>
      </xdr:nvSpPr>
      <xdr:spPr>
        <a:xfrm>
          <a:off x="4216400" y="9823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40640</xdr:rowOff>
    </xdr:from>
    <xdr:to>
      <xdr:col>24</xdr:col>
      <xdr:colOff>114300</xdr:colOff>
      <xdr:row>56</xdr:row>
      <xdr:rowOff>142240</xdr:rowOff>
    </xdr:to>
    <xdr:sp macro="" textlink="">
      <xdr:nvSpPr>
        <xdr:cNvPr id="173" name="楕円 172"/>
        <xdr:cNvSpPr/>
      </xdr:nvSpPr>
      <xdr:spPr>
        <a:xfrm>
          <a:off x="41275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63517</xdr:rowOff>
    </xdr:from>
    <xdr:ext cx="405111" cy="259045"/>
    <xdr:sp macro="" textlink="">
      <xdr:nvSpPr>
        <xdr:cNvPr id="174" name="【体育館・プール】&#10;有形固定資産減価償却率該当値テキスト"/>
        <xdr:cNvSpPr txBox="1"/>
      </xdr:nvSpPr>
      <xdr:spPr>
        <a:xfrm>
          <a:off x="4216400" y="915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109220</xdr:rowOff>
    </xdr:from>
    <xdr:to>
      <xdr:col>20</xdr:col>
      <xdr:colOff>38100</xdr:colOff>
      <xdr:row>57</xdr:row>
      <xdr:rowOff>39370</xdr:rowOff>
    </xdr:to>
    <xdr:sp macro="" textlink="">
      <xdr:nvSpPr>
        <xdr:cNvPr id="175" name="楕円 174"/>
        <xdr:cNvSpPr/>
      </xdr:nvSpPr>
      <xdr:spPr>
        <a:xfrm>
          <a:off x="3384550" y="9361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91440</xdr:rowOff>
    </xdr:from>
    <xdr:to>
      <xdr:col>24</xdr:col>
      <xdr:colOff>63500</xdr:colOff>
      <xdr:row>56</xdr:row>
      <xdr:rowOff>160020</xdr:rowOff>
    </xdr:to>
    <xdr:cxnSp macro="">
      <xdr:nvCxnSpPr>
        <xdr:cNvPr id="176" name="直線コネクタ 175"/>
        <xdr:cNvCxnSpPr/>
      </xdr:nvCxnSpPr>
      <xdr:spPr>
        <a:xfrm flipV="1">
          <a:off x="3429000" y="9343390"/>
          <a:ext cx="7493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77" name="楕円 176"/>
        <xdr:cNvSpPr/>
      </xdr:nvSpPr>
      <xdr:spPr>
        <a:xfrm>
          <a:off x="257175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160020</xdr:rowOff>
    </xdr:from>
    <xdr:to>
      <xdr:col>19</xdr:col>
      <xdr:colOff>177800</xdr:colOff>
      <xdr:row>57</xdr:row>
      <xdr:rowOff>57150</xdr:rowOff>
    </xdr:to>
    <xdr:cxnSp macro="">
      <xdr:nvCxnSpPr>
        <xdr:cNvPr id="178" name="直線コネクタ 177"/>
        <xdr:cNvCxnSpPr/>
      </xdr:nvCxnSpPr>
      <xdr:spPr>
        <a:xfrm flipV="1">
          <a:off x="2622550" y="941197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84074</xdr:rowOff>
    </xdr:from>
    <xdr:to>
      <xdr:col>10</xdr:col>
      <xdr:colOff>165100</xdr:colOff>
      <xdr:row>58</xdr:row>
      <xdr:rowOff>14224</xdr:rowOff>
    </xdr:to>
    <xdr:sp macro="" textlink="">
      <xdr:nvSpPr>
        <xdr:cNvPr id="179" name="楕円 178"/>
        <xdr:cNvSpPr/>
      </xdr:nvSpPr>
      <xdr:spPr>
        <a:xfrm>
          <a:off x="1778000" y="9501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134874</xdr:rowOff>
    </xdr:to>
    <xdr:cxnSp macro="">
      <xdr:nvCxnSpPr>
        <xdr:cNvPr id="180" name="直線コネクタ 179"/>
        <xdr:cNvCxnSpPr/>
      </xdr:nvCxnSpPr>
      <xdr:spPr>
        <a:xfrm flipV="1">
          <a:off x="1828800" y="9474200"/>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69359</xdr:rowOff>
    </xdr:from>
    <xdr:ext cx="405111" cy="259045"/>
    <xdr:sp macro="" textlink="">
      <xdr:nvSpPr>
        <xdr:cNvPr id="181" name="n_1aveValue【体育館・プール】&#10;有形固定資産減価償却率"/>
        <xdr:cNvSpPr txBox="1"/>
      </xdr:nvSpPr>
      <xdr:spPr>
        <a:xfrm>
          <a:off x="3239144" y="998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124223</xdr:rowOff>
    </xdr:from>
    <xdr:ext cx="405111" cy="259045"/>
    <xdr:sp macro="" textlink="">
      <xdr:nvSpPr>
        <xdr:cNvPr id="182" name="n_2aveValue【体育館・プール】&#10;有形固定資産減価償却率"/>
        <xdr:cNvSpPr txBox="1"/>
      </xdr:nvSpPr>
      <xdr:spPr>
        <a:xfrm>
          <a:off x="2439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57929</xdr:rowOff>
    </xdr:from>
    <xdr:ext cx="405111" cy="259045"/>
    <xdr:sp macro="" textlink="">
      <xdr:nvSpPr>
        <xdr:cNvPr id="183" name="n_3aveValue【体育館・プール】&#10;有形固定資産減価償却率"/>
        <xdr:cNvSpPr txBox="1"/>
      </xdr:nvSpPr>
      <xdr:spPr>
        <a:xfrm>
          <a:off x="1645294" y="1013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55897</xdr:rowOff>
    </xdr:from>
    <xdr:ext cx="405111" cy="259045"/>
    <xdr:sp macro="" textlink="">
      <xdr:nvSpPr>
        <xdr:cNvPr id="184" name="n_1mainValue【体育館・プール】&#10;有形固定資産減価償却率"/>
        <xdr:cNvSpPr txBox="1"/>
      </xdr:nvSpPr>
      <xdr:spPr>
        <a:xfrm>
          <a:off x="323914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85" name="n_2mainValue【体育館・プール】&#10;有形固定資産減価償却率"/>
        <xdr:cNvSpPr txBox="1"/>
      </xdr:nvSpPr>
      <xdr:spPr>
        <a:xfrm>
          <a:off x="24390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30751</xdr:rowOff>
    </xdr:from>
    <xdr:ext cx="405111" cy="259045"/>
    <xdr:sp macro="" textlink="">
      <xdr:nvSpPr>
        <xdr:cNvPr id="186" name="n_3mainValue【体育館・プール】&#10;有形固定資産減価償却率"/>
        <xdr:cNvSpPr txBox="1"/>
      </xdr:nvSpPr>
      <xdr:spPr>
        <a:xfrm>
          <a:off x="1645294"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166915</xdr:rowOff>
    </xdr:from>
    <xdr:to>
      <xdr:col>55</xdr:col>
      <xdr:colOff>50800</xdr:colOff>
      <xdr:row>61</xdr:row>
      <xdr:rowOff>97065</xdr:rowOff>
    </xdr:to>
    <xdr:sp macro="" textlink="">
      <xdr:nvSpPr>
        <xdr:cNvPr id="228" name="楕円 227"/>
        <xdr:cNvSpPr/>
      </xdr:nvSpPr>
      <xdr:spPr>
        <a:xfrm>
          <a:off x="9398000" y="10079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18342</xdr:rowOff>
    </xdr:from>
    <xdr:ext cx="469744" cy="259045"/>
    <xdr:sp macro="" textlink="">
      <xdr:nvSpPr>
        <xdr:cNvPr id="229" name="【体育館・プール】&#10;一人当たり面積該当値テキスト"/>
        <xdr:cNvSpPr txBox="1"/>
      </xdr:nvSpPr>
      <xdr:spPr>
        <a:xfrm>
          <a:off x="9467850"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166915</xdr:rowOff>
    </xdr:from>
    <xdr:to>
      <xdr:col>50</xdr:col>
      <xdr:colOff>165100</xdr:colOff>
      <xdr:row>61</xdr:row>
      <xdr:rowOff>97065</xdr:rowOff>
    </xdr:to>
    <xdr:sp macro="" textlink="">
      <xdr:nvSpPr>
        <xdr:cNvPr id="230" name="楕円 229"/>
        <xdr:cNvSpPr/>
      </xdr:nvSpPr>
      <xdr:spPr>
        <a:xfrm>
          <a:off x="8636000" y="10079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46265</xdr:rowOff>
    </xdr:from>
    <xdr:to>
      <xdr:col>55</xdr:col>
      <xdr:colOff>0</xdr:colOff>
      <xdr:row>61</xdr:row>
      <xdr:rowOff>46265</xdr:rowOff>
    </xdr:to>
    <xdr:cxnSp macro="">
      <xdr:nvCxnSpPr>
        <xdr:cNvPr id="231" name="直線コネクタ 230"/>
        <xdr:cNvCxnSpPr/>
      </xdr:nvCxnSpPr>
      <xdr:spPr>
        <a:xfrm>
          <a:off x="8686800" y="101237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166915</xdr:rowOff>
    </xdr:from>
    <xdr:to>
      <xdr:col>46</xdr:col>
      <xdr:colOff>38100</xdr:colOff>
      <xdr:row>61</xdr:row>
      <xdr:rowOff>97065</xdr:rowOff>
    </xdr:to>
    <xdr:sp macro="" textlink="">
      <xdr:nvSpPr>
        <xdr:cNvPr id="232" name="楕円 231"/>
        <xdr:cNvSpPr/>
      </xdr:nvSpPr>
      <xdr:spPr>
        <a:xfrm>
          <a:off x="7842250" y="10079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46265</xdr:rowOff>
    </xdr:from>
    <xdr:to>
      <xdr:col>50</xdr:col>
      <xdr:colOff>114300</xdr:colOff>
      <xdr:row>61</xdr:row>
      <xdr:rowOff>46265</xdr:rowOff>
    </xdr:to>
    <xdr:cxnSp macro="">
      <xdr:nvCxnSpPr>
        <xdr:cNvPr id="233" name="直線コネクタ 232"/>
        <xdr:cNvCxnSpPr/>
      </xdr:nvCxnSpPr>
      <xdr:spPr>
        <a:xfrm>
          <a:off x="7886700" y="101237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71665</xdr:rowOff>
    </xdr:from>
    <xdr:to>
      <xdr:col>41</xdr:col>
      <xdr:colOff>101600</xdr:colOff>
      <xdr:row>62</xdr:row>
      <xdr:rowOff>1815</xdr:rowOff>
    </xdr:to>
    <xdr:sp macro="" textlink="">
      <xdr:nvSpPr>
        <xdr:cNvPr id="234" name="楕円 233"/>
        <xdr:cNvSpPr/>
      </xdr:nvSpPr>
      <xdr:spPr>
        <a:xfrm>
          <a:off x="7029450" y="10149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46265</xdr:rowOff>
    </xdr:from>
    <xdr:to>
      <xdr:col>45</xdr:col>
      <xdr:colOff>177800</xdr:colOff>
      <xdr:row>61</xdr:row>
      <xdr:rowOff>122465</xdr:rowOff>
    </xdr:to>
    <xdr:cxnSp macro="">
      <xdr:nvCxnSpPr>
        <xdr:cNvPr id="235" name="直線コネクタ 234"/>
        <xdr:cNvCxnSpPr/>
      </xdr:nvCxnSpPr>
      <xdr:spPr>
        <a:xfrm flipV="1">
          <a:off x="7080250" y="10123715"/>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38"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113592</xdr:rowOff>
    </xdr:from>
    <xdr:ext cx="469744" cy="259045"/>
    <xdr:sp macro="" textlink="">
      <xdr:nvSpPr>
        <xdr:cNvPr id="239" name="n_1mainValue【体育館・プール】&#10;一人当たり面積"/>
        <xdr:cNvSpPr txBox="1"/>
      </xdr:nvSpPr>
      <xdr:spPr>
        <a:xfrm>
          <a:off x="8458277" y="98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113592</xdr:rowOff>
    </xdr:from>
    <xdr:ext cx="469744" cy="259045"/>
    <xdr:sp macro="" textlink="">
      <xdr:nvSpPr>
        <xdr:cNvPr id="240" name="n_2mainValue【体育館・プール】&#10;一人当たり面積"/>
        <xdr:cNvSpPr txBox="1"/>
      </xdr:nvSpPr>
      <xdr:spPr>
        <a:xfrm>
          <a:off x="7677227" y="986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18342</xdr:rowOff>
    </xdr:from>
    <xdr:ext cx="469744" cy="259045"/>
    <xdr:sp macro="" textlink="">
      <xdr:nvSpPr>
        <xdr:cNvPr id="241" name="n_3mainValue【体育館・プール】&#10;一人当たり面積"/>
        <xdr:cNvSpPr txBox="1"/>
      </xdr:nvSpPr>
      <xdr:spPr>
        <a:xfrm>
          <a:off x="686442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83293</xdr:rowOff>
    </xdr:from>
    <xdr:ext cx="405111" cy="259045"/>
    <xdr:sp macro="" textlink="">
      <xdr:nvSpPr>
        <xdr:cNvPr id="273" name="【福祉施設】&#10;有形固定資産減価償却率平均値テキスト"/>
        <xdr:cNvSpPr txBox="1"/>
      </xdr:nvSpPr>
      <xdr:spPr>
        <a:xfrm>
          <a:off x="4216400"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157118</xdr:rowOff>
    </xdr:from>
    <xdr:to>
      <xdr:col>24</xdr:col>
      <xdr:colOff>114300</xdr:colOff>
      <xdr:row>79</xdr:row>
      <xdr:rowOff>87268</xdr:rowOff>
    </xdr:to>
    <xdr:sp macro="" textlink="">
      <xdr:nvSpPr>
        <xdr:cNvPr id="283" name="楕円 282"/>
        <xdr:cNvSpPr/>
      </xdr:nvSpPr>
      <xdr:spPr>
        <a:xfrm>
          <a:off x="4127500" y="13041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8545</xdr:rowOff>
    </xdr:from>
    <xdr:ext cx="405111" cy="259045"/>
    <xdr:sp macro="" textlink="">
      <xdr:nvSpPr>
        <xdr:cNvPr id="284" name="【福祉施設】&#10;有形固定資産減価償却率該当値テキスト"/>
        <xdr:cNvSpPr txBox="1"/>
      </xdr:nvSpPr>
      <xdr:spPr>
        <a:xfrm>
          <a:off x="4216400" y="12892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24856</xdr:rowOff>
    </xdr:from>
    <xdr:to>
      <xdr:col>20</xdr:col>
      <xdr:colOff>38100</xdr:colOff>
      <xdr:row>79</xdr:row>
      <xdr:rowOff>126456</xdr:rowOff>
    </xdr:to>
    <xdr:sp macro="" textlink="">
      <xdr:nvSpPr>
        <xdr:cNvPr id="285" name="楕円 284"/>
        <xdr:cNvSpPr/>
      </xdr:nvSpPr>
      <xdr:spPr>
        <a:xfrm>
          <a:off x="3384550" y="130741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36468</xdr:rowOff>
    </xdr:from>
    <xdr:to>
      <xdr:col>24</xdr:col>
      <xdr:colOff>63500</xdr:colOff>
      <xdr:row>79</xdr:row>
      <xdr:rowOff>75656</xdr:rowOff>
    </xdr:to>
    <xdr:cxnSp macro="">
      <xdr:nvCxnSpPr>
        <xdr:cNvPr id="286" name="直線コネクタ 285"/>
        <xdr:cNvCxnSpPr/>
      </xdr:nvCxnSpPr>
      <xdr:spPr>
        <a:xfrm flipV="1">
          <a:off x="3429000" y="13085718"/>
          <a:ext cx="7493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88537</xdr:rowOff>
    </xdr:from>
    <xdr:to>
      <xdr:col>15</xdr:col>
      <xdr:colOff>101600</xdr:colOff>
      <xdr:row>79</xdr:row>
      <xdr:rowOff>18687</xdr:rowOff>
    </xdr:to>
    <xdr:sp macro="" textlink="">
      <xdr:nvSpPr>
        <xdr:cNvPr id="287" name="楕円 286"/>
        <xdr:cNvSpPr/>
      </xdr:nvSpPr>
      <xdr:spPr>
        <a:xfrm>
          <a:off x="2571750" y="12972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139337</xdr:rowOff>
    </xdr:from>
    <xdr:to>
      <xdr:col>19</xdr:col>
      <xdr:colOff>177800</xdr:colOff>
      <xdr:row>79</xdr:row>
      <xdr:rowOff>75656</xdr:rowOff>
    </xdr:to>
    <xdr:cxnSp macro="">
      <xdr:nvCxnSpPr>
        <xdr:cNvPr id="288" name="直線コネクタ 287"/>
        <xdr:cNvCxnSpPr/>
      </xdr:nvCxnSpPr>
      <xdr:spPr>
        <a:xfrm>
          <a:off x="2622550" y="13023487"/>
          <a:ext cx="806450" cy="10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85271</xdr:rowOff>
    </xdr:from>
    <xdr:to>
      <xdr:col>10</xdr:col>
      <xdr:colOff>165100</xdr:colOff>
      <xdr:row>79</xdr:row>
      <xdr:rowOff>15421</xdr:rowOff>
    </xdr:to>
    <xdr:sp macro="" textlink="">
      <xdr:nvSpPr>
        <xdr:cNvPr id="289" name="楕円 288"/>
        <xdr:cNvSpPr/>
      </xdr:nvSpPr>
      <xdr:spPr>
        <a:xfrm>
          <a:off x="1778000" y="1296942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136071</xdr:rowOff>
    </xdr:from>
    <xdr:to>
      <xdr:col>15</xdr:col>
      <xdr:colOff>50800</xdr:colOff>
      <xdr:row>78</xdr:row>
      <xdr:rowOff>139337</xdr:rowOff>
    </xdr:to>
    <xdr:cxnSp macro="">
      <xdr:nvCxnSpPr>
        <xdr:cNvPr id="290" name="直線コネクタ 289"/>
        <xdr:cNvCxnSpPr/>
      </xdr:nvCxnSpPr>
      <xdr:spPr>
        <a:xfrm>
          <a:off x="1828800" y="13020221"/>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91" name="n_1aveValue【福祉施設】&#10;有形固定資産減価償却率"/>
        <xdr:cNvSpPr txBox="1"/>
      </xdr:nvSpPr>
      <xdr:spPr>
        <a:xfrm>
          <a:off x="3239144"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94722</xdr:rowOff>
    </xdr:from>
    <xdr:ext cx="405111" cy="259045"/>
    <xdr:sp macro="" textlink="">
      <xdr:nvSpPr>
        <xdr:cNvPr id="292" name="n_2aveValue【福祉施設】&#10;有形固定資産減価償却率"/>
        <xdr:cNvSpPr txBox="1"/>
      </xdr:nvSpPr>
      <xdr:spPr>
        <a:xfrm>
          <a:off x="2439044" y="1380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293" name="n_3aveValue【福祉施設】&#10;有形固定資産減価償却率"/>
        <xdr:cNvSpPr txBox="1"/>
      </xdr:nvSpPr>
      <xdr:spPr>
        <a:xfrm>
          <a:off x="1645294" y="13761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142983</xdr:rowOff>
    </xdr:from>
    <xdr:ext cx="405111" cy="259045"/>
    <xdr:sp macro="" textlink="">
      <xdr:nvSpPr>
        <xdr:cNvPr id="294" name="n_1mainValue【福祉施設】&#10;有形固定資産減価償却率"/>
        <xdr:cNvSpPr txBox="1"/>
      </xdr:nvSpPr>
      <xdr:spPr>
        <a:xfrm>
          <a:off x="3239144" y="1286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35214</xdr:rowOff>
    </xdr:from>
    <xdr:ext cx="405111" cy="259045"/>
    <xdr:sp macro="" textlink="">
      <xdr:nvSpPr>
        <xdr:cNvPr id="295" name="n_2mainValue【福祉施設】&#10;有形固定資産減価償却率"/>
        <xdr:cNvSpPr txBox="1"/>
      </xdr:nvSpPr>
      <xdr:spPr>
        <a:xfrm>
          <a:off x="2439044" y="1275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31948</xdr:rowOff>
    </xdr:from>
    <xdr:ext cx="405111" cy="259045"/>
    <xdr:sp macro="" textlink="">
      <xdr:nvSpPr>
        <xdr:cNvPr id="296" name="n_3mainValue【福祉施設】&#10;有形固定資産減価償却率"/>
        <xdr:cNvSpPr txBox="1"/>
      </xdr:nvSpPr>
      <xdr:spPr>
        <a:xfrm>
          <a:off x="1645294" y="1275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37" name="楕円 336"/>
        <xdr:cNvSpPr/>
      </xdr:nvSpPr>
      <xdr:spPr>
        <a:xfrm>
          <a:off x="939800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38" name="【福祉施設】&#10;一人当たり面積該当値テキスト"/>
        <xdr:cNvSpPr txBox="1"/>
      </xdr:nvSpPr>
      <xdr:spPr>
        <a:xfrm>
          <a:off x="9467850" y="133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39" name="楕円 338"/>
        <xdr:cNvSpPr/>
      </xdr:nvSpPr>
      <xdr:spPr>
        <a:xfrm>
          <a:off x="863600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5443</xdr:rowOff>
    </xdr:to>
    <xdr:cxnSp macro="">
      <xdr:nvCxnSpPr>
        <xdr:cNvPr id="340" name="直線コネクタ 339"/>
        <xdr:cNvCxnSpPr/>
      </xdr:nvCxnSpPr>
      <xdr:spPr>
        <a:xfrm>
          <a:off x="8686800" y="1354999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36286</xdr:rowOff>
    </xdr:from>
    <xdr:to>
      <xdr:col>46</xdr:col>
      <xdr:colOff>38100</xdr:colOff>
      <xdr:row>82</xdr:row>
      <xdr:rowOff>137886</xdr:rowOff>
    </xdr:to>
    <xdr:sp macro="" textlink="">
      <xdr:nvSpPr>
        <xdr:cNvPr id="341" name="楕円 340"/>
        <xdr:cNvSpPr/>
      </xdr:nvSpPr>
      <xdr:spPr>
        <a:xfrm>
          <a:off x="7842250" y="135808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87086</xdr:rowOff>
    </xdr:to>
    <xdr:cxnSp macro="">
      <xdr:nvCxnSpPr>
        <xdr:cNvPr id="342" name="直線コネクタ 341"/>
        <xdr:cNvCxnSpPr/>
      </xdr:nvCxnSpPr>
      <xdr:spPr>
        <a:xfrm flipV="1">
          <a:off x="7886700" y="13549993"/>
          <a:ext cx="8001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36286</xdr:rowOff>
    </xdr:from>
    <xdr:to>
      <xdr:col>41</xdr:col>
      <xdr:colOff>101600</xdr:colOff>
      <xdr:row>82</xdr:row>
      <xdr:rowOff>137886</xdr:rowOff>
    </xdr:to>
    <xdr:sp macro="" textlink="">
      <xdr:nvSpPr>
        <xdr:cNvPr id="343" name="楕円 342"/>
        <xdr:cNvSpPr/>
      </xdr:nvSpPr>
      <xdr:spPr>
        <a:xfrm>
          <a:off x="702945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87086</xdr:rowOff>
    </xdr:from>
    <xdr:to>
      <xdr:col>45</xdr:col>
      <xdr:colOff>177800</xdr:colOff>
      <xdr:row>82</xdr:row>
      <xdr:rowOff>87086</xdr:rowOff>
    </xdr:to>
    <xdr:cxnSp macro="">
      <xdr:nvCxnSpPr>
        <xdr:cNvPr id="344" name="直線コネクタ 343"/>
        <xdr:cNvCxnSpPr/>
      </xdr:nvCxnSpPr>
      <xdr:spPr>
        <a:xfrm>
          <a:off x="7080250" y="1363163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48" name="n_1mainValue【福祉施設】&#10;一人当たり面積"/>
        <xdr:cNvSpPr txBox="1"/>
      </xdr:nvSpPr>
      <xdr:spPr>
        <a:xfrm>
          <a:off x="845827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154413</xdr:rowOff>
    </xdr:from>
    <xdr:ext cx="469744" cy="259045"/>
    <xdr:sp macro="" textlink="">
      <xdr:nvSpPr>
        <xdr:cNvPr id="349" name="n_2mainValue【福祉施設】&#10;一人当たり面積"/>
        <xdr:cNvSpPr txBox="1"/>
      </xdr:nvSpPr>
      <xdr:spPr>
        <a:xfrm>
          <a:off x="7677227" y="133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154413</xdr:rowOff>
    </xdr:from>
    <xdr:ext cx="469744" cy="259045"/>
    <xdr:sp macro="" textlink="">
      <xdr:nvSpPr>
        <xdr:cNvPr id="350" name="n_3mainValue【福祉施設】&#10;一人当たり面積"/>
        <xdr:cNvSpPr txBox="1"/>
      </xdr:nvSpPr>
      <xdr:spPr>
        <a:xfrm>
          <a:off x="6864427" y="133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90" name="楕円 389"/>
        <xdr:cNvSpPr/>
      </xdr:nvSpPr>
      <xdr:spPr>
        <a:xfrm>
          <a:off x="412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151147</xdr:rowOff>
    </xdr:from>
    <xdr:ext cx="405111" cy="259045"/>
    <xdr:sp macro="" textlink="">
      <xdr:nvSpPr>
        <xdr:cNvPr id="391" name="【市民会館】&#10;有形固定資産減価償却率該当値テキスト"/>
        <xdr:cNvSpPr txBox="1"/>
      </xdr:nvSpPr>
      <xdr:spPr>
        <a:xfrm>
          <a:off x="4216400"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156845</xdr:rowOff>
    </xdr:from>
    <xdr:to>
      <xdr:col>20</xdr:col>
      <xdr:colOff>38100</xdr:colOff>
      <xdr:row>104</xdr:row>
      <xdr:rowOff>86995</xdr:rowOff>
    </xdr:to>
    <xdr:sp macro="" textlink="">
      <xdr:nvSpPr>
        <xdr:cNvPr id="392" name="楕円 391"/>
        <xdr:cNvSpPr/>
      </xdr:nvSpPr>
      <xdr:spPr>
        <a:xfrm>
          <a:off x="3384550" y="17244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36195</xdr:rowOff>
    </xdr:to>
    <xdr:cxnSp macro="">
      <xdr:nvCxnSpPr>
        <xdr:cNvPr id="393" name="直線コネクタ 392"/>
        <xdr:cNvCxnSpPr/>
      </xdr:nvCxnSpPr>
      <xdr:spPr>
        <a:xfrm flipV="1">
          <a:off x="3429000" y="17266920"/>
          <a:ext cx="7493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153036</xdr:rowOff>
    </xdr:from>
    <xdr:to>
      <xdr:col>15</xdr:col>
      <xdr:colOff>101600</xdr:colOff>
      <xdr:row>104</xdr:row>
      <xdr:rowOff>83186</xdr:rowOff>
    </xdr:to>
    <xdr:sp macro="" textlink="">
      <xdr:nvSpPr>
        <xdr:cNvPr id="394" name="楕円 393"/>
        <xdr:cNvSpPr/>
      </xdr:nvSpPr>
      <xdr:spPr>
        <a:xfrm>
          <a:off x="2571750" y="17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32386</xdr:rowOff>
    </xdr:from>
    <xdr:to>
      <xdr:col>19</xdr:col>
      <xdr:colOff>177800</xdr:colOff>
      <xdr:row>104</xdr:row>
      <xdr:rowOff>36195</xdr:rowOff>
    </xdr:to>
    <xdr:cxnSp macro="">
      <xdr:nvCxnSpPr>
        <xdr:cNvPr id="395" name="直線コネクタ 394"/>
        <xdr:cNvCxnSpPr/>
      </xdr:nvCxnSpPr>
      <xdr:spPr>
        <a:xfrm>
          <a:off x="2622550" y="17291686"/>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156845</xdr:rowOff>
    </xdr:from>
    <xdr:to>
      <xdr:col>10</xdr:col>
      <xdr:colOff>165100</xdr:colOff>
      <xdr:row>104</xdr:row>
      <xdr:rowOff>86995</xdr:rowOff>
    </xdr:to>
    <xdr:sp macro="" textlink="">
      <xdr:nvSpPr>
        <xdr:cNvPr id="396" name="楕円 395"/>
        <xdr:cNvSpPr/>
      </xdr:nvSpPr>
      <xdr:spPr>
        <a:xfrm>
          <a:off x="17780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32386</xdr:rowOff>
    </xdr:from>
    <xdr:to>
      <xdr:col>15</xdr:col>
      <xdr:colOff>50800</xdr:colOff>
      <xdr:row>104</xdr:row>
      <xdr:rowOff>36195</xdr:rowOff>
    </xdr:to>
    <xdr:cxnSp macro="">
      <xdr:nvCxnSpPr>
        <xdr:cNvPr id="397" name="直線コネクタ 396"/>
        <xdr:cNvCxnSpPr/>
      </xdr:nvCxnSpPr>
      <xdr:spPr>
        <a:xfrm flipV="1">
          <a:off x="1828800" y="17291686"/>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103522</xdr:rowOff>
    </xdr:from>
    <xdr:ext cx="405111" cy="259045"/>
    <xdr:sp macro="" textlink="">
      <xdr:nvSpPr>
        <xdr:cNvPr id="401" name="n_1mainValue【市民会館】&#10;有形固定資産減価償却率"/>
        <xdr:cNvSpPr txBox="1"/>
      </xdr:nvSpPr>
      <xdr:spPr>
        <a:xfrm>
          <a:off x="323914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99713</xdr:rowOff>
    </xdr:from>
    <xdr:ext cx="405111" cy="259045"/>
    <xdr:sp macro="" textlink="">
      <xdr:nvSpPr>
        <xdr:cNvPr id="402" name="n_2mainValue【市民会館】&#10;有形固定資産減価償却率"/>
        <xdr:cNvSpPr txBox="1"/>
      </xdr:nvSpPr>
      <xdr:spPr>
        <a:xfrm>
          <a:off x="2439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103522</xdr:rowOff>
    </xdr:from>
    <xdr:ext cx="405111" cy="259045"/>
    <xdr:sp macro="" textlink="">
      <xdr:nvSpPr>
        <xdr:cNvPr id="403" name="n_3mainValue【市民会館】&#10;有形固定資産減価償却率"/>
        <xdr:cNvSpPr txBox="1"/>
      </xdr:nvSpPr>
      <xdr:spPr>
        <a:xfrm>
          <a:off x="1645294" y="1701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8" name="【市民会館】&#10;一人当たり面積平均値テキスト"/>
        <xdr:cNvSpPr txBox="1"/>
      </xdr:nvSpPr>
      <xdr:spPr>
        <a:xfrm>
          <a:off x="9467850" y="17290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38" name="楕円 437"/>
        <xdr:cNvSpPr/>
      </xdr:nvSpPr>
      <xdr:spPr>
        <a:xfrm>
          <a:off x="939800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39" name="【市民会館】&#10;一人当たり面積該当値テキスト"/>
        <xdr:cNvSpPr txBox="1"/>
      </xdr:nvSpPr>
      <xdr:spPr>
        <a:xfrm>
          <a:off x="9467850"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40" name="楕円 439"/>
        <xdr:cNvSpPr/>
      </xdr:nvSpPr>
      <xdr:spPr>
        <a:xfrm>
          <a:off x="86360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99061</xdr:rowOff>
    </xdr:to>
    <xdr:cxnSp macro="">
      <xdr:nvCxnSpPr>
        <xdr:cNvPr id="441" name="直線コネクタ 440"/>
        <xdr:cNvCxnSpPr/>
      </xdr:nvCxnSpPr>
      <xdr:spPr>
        <a:xfrm>
          <a:off x="8686800" y="177012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42" name="楕円 441"/>
        <xdr:cNvSpPr/>
      </xdr:nvSpPr>
      <xdr:spPr>
        <a:xfrm>
          <a:off x="784225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99061</xdr:rowOff>
    </xdr:to>
    <xdr:cxnSp macro="">
      <xdr:nvCxnSpPr>
        <xdr:cNvPr id="443" name="直線コネクタ 442"/>
        <xdr:cNvCxnSpPr/>
      </xdr:nvCxnSpPr>
      <xdr:spPr>
        <a:xfrm>
          <a:off x="7886700" y="177012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44" name="楕円 443"/>
        <xdr:cNvSpPr/>
      </xdr:nvSpPr>
      <xdr:spPr>
        <a:xfrm>
          <a:off x="702945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99061</xdr:rowOff>
    </xdr:from>
    <xdr:to>
      <xdr:col>45</xdr:col>
      <xdr:colOff>177800</xdr:colOff>
      <xdr:row>106</xdr:row>
      <xdr:rowOff>99061</xdr:rowOff>
    </xdr:to>
    <xdr:cxnSp macro="">
      <xdr:nvCxnSpPr>
        <xdr:cNvPr id="445" name="直線コネクタ 444"/>
        <xdr:cNvCxnSpPr/>
      </xdr:nvCxnSpPr>
      <xdr:spPr>
        <a:xfrm>
          <a:off x="7080250" y="177012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46" name="n_1aveValue【市民会館】&#10;一人当たり面積"/>
        <xdr:cNvSpPr txBox="1"/>
      </xdr:nvSpPr>
      <xdr:spPr>
        <a:xfrm>
          <a:off x="8458277" y="1722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7" name="n_2aveValue【市民会館】&#10;一人当たり面積"/>
        <xdr:cNvSpPr txBox="1"/>
      </xdr:nvSpPr>
      <xdr:spPr>
        <a:xfrm>
          <a:off x="7677227" y="1720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48" name="n_3aveValue【市民会館】&#10;一人当たり面積"/>
        <xdr:cNvSpPr txBox="1"/>
      </xdr:nvSpPr>
      <xdr:spPr>
        <a:xfrm>
          <a:off x="6864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49" name="n_1mainValue【市民会館】&#10;一人当たり面積"/>
        <xdr:cNvSpPr txBox="1"/>
      </xdr:nvSpPr>
      <xdr:spPr>
        <a:xfrm>
          <a:off x="84582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140988</xdr:rowOff>
    </xdr:from>
    <xdr:ext cx="469744" cy="259045"/>
    <xdr:sp macro="" textlink="">
      <xdr:nvSpPr>
        <xdr:cNvPr id="450" name="n_2mainValue【市民会館】&#10;一人当たり面積"/>
        <xdr:cNvSpPr txBox="1"/>
      </xdr:nvSpPr>
      <xdr:spPr>
        <a:xfrm>
          <a:off x="76772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51" name="n_3mainValue【市民会館】&#10;一人当たり面積"/>
        <xdr:cNvSpPr txBox="1"/>
      </xdr:nvSpPr>
      <xdr:spPr>
        <a:xfrm>
          <a:off x="686442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2" name="テキスト ボックス 47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4" name="テキスト ボックス 473"/>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156210</xdr:rowOff>
    </xdr:to>
    <xdr:cxnSp macro="">
      <xdr:nvCxnSpPr>
        <xdr:cNvPr id="476" name="直線コネクタ 475"/>
        <xdr:cNvCxnSpPr/>
      </xdr:nvCxnSpPr>
      <xdr:spPr>
        <a:xfrm flipV="1">
          <a:off x="14699614" y="561086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77" name="【一般廃棄物処理施設】&#10;有形固定資産減価償却率最小値テキスト"/>
        <xdr:cNvSpPr txBox="1"/>
      </xdr:nvSpPr>
      <xdr:spPr>
        <a:xfrm>
          <a:off x="1473835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78" name="直線コネクタ 477"/>
        <xdr:cNvCxnSpPr/>
      </xdr:nvCxnSpPr>
      <xdr:spPr>
        <a:xfrm>
          <a:off x="1461135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79" name="【一般廃棄物処理施設】&#10;有形固定資産減価償却率最大値テキスト"/>
        <xdr:cNvSpPr txBox="1"/>
      </xdr:nvSpPr>
      <xdr:spPr>
        <a:xfrm>
          <a:off x="1473835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80" name="直線コネクタ 479"/>
        <xdr:cNvCxnSpPr/>
      </xdr:nvCxnSpPr>
      <xdr:spPr>
        <a:xfrm>
          <a:off x="146113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118127</xdr:rowOff>
    </xdr:from>
    <xdr:ext cx="405111" cy="259045"/>
    <xdr:sp macro="" textlink="">
      <xdr:nvSpPr>
        <xdr:cNvPr id="481" name="【一般廃棄物処理施設】&#10;有形固定資産減価償却率平均値テキスト"/>
        <xdr:cNvSpPr txBox="1"/>
      </xdr:nvSpPr>
      <xdr:spPr>
        <a:xfrm>
          <a:off x="14738350" y="5902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482" name="フローチャート: 判断 481"/>
        <xdr:cNvSpPr/>
      </xdr:nvSpPr>
      <xdr:spPr>
        <a:xfrm>
          <a:off x="14649450" y="5924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86360</xdr:rowOff>
    </xdr:from>
    <xdr:to>
      <xdr:col>81</xdr:col>
      <xdr:colOff>101600</xdr:colOff>
      <xdr:row>37</xdr:row>
      <xdr:rowOff>16510</xdr:rowOff>
    </xdr:to>
    <xdr:sp macro="" textlink="">
      <xdr:nvSpPr>
        <xdr:cNvPr id="483" name="フローチャート: 判断 482"/>
        <xdr:cNvSpPr/>
      </xdr:nvSpPr>
      <xdr:spPr>
        <a:xfrm>
          <a:off x="13887450" y="6036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84" name="フローチャート: 判断 483"/>
        <xdr:cNvSpPr/>
      </xdr:nvSpPr>
      <xdr:spPr>
        <a:xfrm>
          <a:off x="13093700" y="6108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5" name="フローチャート: 判断 484"/>
        <xdr:cNvSpPr/>
      </xdr:nvSpPr>
      <xdr:spPr>
        <a:xfrm>
          <a:off x="12299950" y="6129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491" name="楕円 490"/>
        <xdr:cNvSpPr/>
      </xdr:nvSpPr>
      <xdr:spPr>
        <a:xfrm>
          <a:off x="14649450" y="5648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115587</xdr:rowOff>
    </xdr:from>
    <xdr:ext cx="405111" cy="259045"/>
    <xdr:sp macro="" textlink="">
      <xdr:nvSpPr>
        <xdr:cNvPr id="492" name="【一般廃棄物処理施設】&#10;有形固定資産減価償却率該当値テキスト"/>
        <xdr:cNvSpPr txBox="1"/>
      </xdr:nvSpPr>
      <xdr:spPr>
        <a:xfrm>
          <a:off x="14738350" y="557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493" name="楕円 492"/>
        <xdr:cNvSpPr/>
      </xdr:nvSpPr>
      <xdr:spPr>
        <a:xfrm>
          <a:off x="13887450" y="57289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80010</xdr:rowOff>
    </xdr:from>
    <xdr:to>
      <xdr:col>85</xdr:col>
      <xdr:colOff>127000</xdr:colOff>
      <xdr:row>34</xdr:row>
      <xdr:rowOff>160020</xdr:rowOff>
    </xdr:to>
    <xdr:cxnSp macro="">
      <xdr:nvCxnSpPr>
        <xdr:cNvPr id="494" name="直線コネクタ 493"/>
        <xdr:cNvCxnSpPr/>
      </xdr:nvCxnSpPr>
      <xdr:spPr>
        <a:xfrm flipV="1">
          <a:off x="13938250" y="5699760"/>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21590</xdr:rowOff>
    </xdr:from>
    <xdr:to>
      <xdr:col>76</xdr:col>
      <xdr:colOff>165100</xdr:colOff>
      <xdr:row>35</xdr:row>
      <xdr:rowOff>123190</xdr:rowOff>
    </xdr:to>
    <xdr:sp macro="" textlink="">
      <xdr:nvSpPr>
        <xdr:cNvPr id="495" name="楕円 494"/>
        <xdr:cNvSpPr/>
      </xdr:nvSpPr>
      <xdr:spPr>
        <a:xfrm>
          <a:off x="130937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160020</xdr:rowOff>
    </xdr:from>
    <xdr:to>
      <xdr:col>81</xdr:col>
      <xdr:colOff>50800</xdr:colOff>
      <xdr:row>35</xdr:row>
      <xdr:rowOff>72390</xdr:rowOff>
    </xdr:to>
    <xdr:cxnSp macro="">
      <xdr:nvCxnSpPr>
        <xdr:cNvPr id="496" name="直線コネクタ 495"/>
        <xdr:cNvCxnSpPr/>
      </xdr:nvCxnSpPr>
      <xdr:spPr>
        <a:xfrm flipV="1">
          <a:off x="13144500" y="577977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109220</xdr:rowOff>
    </xdr:from>
    <xdr:to>
      <xdr:col>72</xdr:col>
      <xdr:colOff>38100</xdr:colOff>
      <xdr:row>36</xdr:row>
      <xdr:rowOff>39370</xdr:rowOff>
    </xdr:to>
    <xdr:sp macro="" textlink="">
      <xdr:nvSpPr>
        <xdr:cNvPr id="497" name="楕円 496"/>
        <xdr:cNvSpPr/>
      </xdr:nvSpPr>
      <xdr:spPr>
        <a:xfrm>
          <a:off x="12299950" y="5894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72390</xdr:rowOff>
    </xdr:from>
    <xdr:to>
      <xdr:col>76</xdr:col>
      <xdr:colOff>114300</xdr:colOff>
      <xdr:row>35</xdr:row>
      <xdr:rowOff>160020</xdr:rowOff>
    </xdr:to>
    <xdr:cxnSp macro="">
      <xdr:nvCxnSpPr>
        <xdr:cNvPr id="498" name="直線コネクタ 497"/>
        <xdr:cNvCxnSpPr/>
      </xdr:nvCxnSpPr>
      <xdr:spPr>
        <a:xfrm flipV="1">
          <a:off x="12344400" y="5857240"/>
          <a:ext cx="8001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7637</xdr:rowOff>
    </xdr:from>
    <xdr:ext cx="405111" cy="259045"/>
    <xdr:sp macro="" textlink="">
      <xdr:nvSpPr>
        <xdr:cNvPr id="499" name="n_1aveValue【一般廃棄物処理施設】&#10;有形固定資産減価償却率"/>
        <xdr:cNvSpPr txBox="1"/>
      </xdr:nvSpPr>
      <xdr:spPr>
        <a:xfrm>
          <a:off x="137420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80027</xdr:rowOff>
    </xdr:from>
    <xdr:ext cx="405111" cy="259045"/>
    <xdr:sp macro="" textlink="">
      <xdr:nvSpPr>
        <xdr:cNvPr id="500" name="n_2aveValue【一般廃棄物処理施設】&#10;有形固定資産減価償却率"/>
        <xdr:cNvSpPr txBox="1"/>
      </xdr:nvSpPr>
      <xdr:spPr>
        <a:xfrm>
          <a:off x="1296099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01" name="n_3aveValue【一般廃棄物処理施設】&#10;有形固定資産減価償却率"/>
        <xdr:cNvSpPr txBox="1"/>
      </xdr:nvSpPr>
      <xdr:spPr>
        <a:xfrm>
          <a:off x="121672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502" name="n_1mainValue【一般廃棄物処理施設】&#10;有形固定資産減価償却率"/>
        <xdr:cNvSpPr txBox="1"/>
      </xdr:nvSpPr>
      <xdr:spPr>
        <a:xfrm>
          <a:off x="13742044"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139717</xdr:rowOff>
    </xdr:from>
    <xdr:ext cx="405111" cy="259045"/>
    <xdr:sp macro="" textlink="">
      <xdr:nvSpPr>
        <xdr:cNvPr id="503" name="n_2mainValue【一般廃棄物処理施設】&#10;有形固定資産減価償却率"/>
        <xdr:cNvSpPr txBox="1"/>
      </xdr:nvSpPr>
      <xdr:spPr>
        <a:xfrm>
          <a:off x="1296099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55897</xdr:rowOff>
    </xdr:from>
    <xdr:ext cx="405111" cy="259045"/>
    <xdr:sp macro="" textlink="">
      <xdr:nvSpPr>
        <xdr:cNvPr id="504" name="n_3mainValue【一般廃棄物処理施設】&#10;有形固定資産減価償却率"/>
        <xdr:cNvSpPr txBox="1"/>
      </xdr:nvSpPr>
      <xdr:spPr>
        <a:xfrm>
          <a:off x="121672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5" name="テキスト ボックス 514"/>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7" name="テキスト ボックス 516"/>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9" name="テキスト ボックス 518"/>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1" name="テキスト ボックス 520"/>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3" name="テキスト ボックス 522"/>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5" name="テキスト ボックス 524"/>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29" name="直線コネクタ 528"/>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0"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1" name="直線コネクタ 530"/>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2"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3" name="直線コネクタ 532"/>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4"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5" name="フローチャート: 判断 534"/>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6" name="フローチャート: 判断 535"/>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7" name="フローチャート: 判断 536"/>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38" name="フローチャート: 判断 537"/>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45079</xdr:rowOff>
    </xdr:from>
    <xdr:to>
      <xdr:col>116</xdr:col>
      <xdr:colOff>114300</xdr:colOff>
      <xdr:row>33</xdr:row>
      <xdr:rowOff>146679</xdr:rowOff>
    </xdr:to>
    <xdr:sp macro="" textlink="">
      <xdr:nvSpPr>
        <xdr:cNvPr id="544" name="楕円 543"/>
        <xdr:cNvSpPr/>
      </xdr:nvSpPr>
      <xdr:spPr>
        <a:xfrm>
          <a:off x="19900900" y="5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169556</xdr:rowOff>
    </xdr:from>
    <xdr:ext cx="534377" cy="259045"/>
    <xdr:sp macro="" textlink="">
      <xdr:nvSpPr>
        <xdr:cNvPr id="545" name="【一般廃棄物処理施設】&#10;一人当たり有形固定資産（償却資産）額該当値テキスト"/>
        <xdr:cNvSpPr txBox="1"/>
      </xdr:nvSpPr>
      <xdr:spPr>
        <a:xfrm>
          <a:off x="19989800" y="545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40087</xdr:rowOff>
    </xdr:from>
    <xdr:to>
      <xdr:col>112</xdr:col>
      <xdr:colOff>38100</xdr:colOff>
      <xdr:row>33</xdr:row>
      <xdr:rowOff>141687</xdr:rowOff>
    </xdr:to>
    <xdr:sp macro="" textlink="">
      <xdr:nvSpPr>
        <xdr:cNvPr id="546" name="楕円 545"/>
        <xdr:cNvSpPr/>
      </xdr:nvSpPr>
      <xdr:spPr>
        <a:xfrm>
          <a:off x="19157950" y="5494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90887</xdr:rowOff>
    </xdr:from>
    <xdr:to>
      <xdr:col>116</xdr:col>
      <xdr:colOff>63500</xdr:colOff>
      <xdr:row>33</xdr:row>
      <xdr:rowOff>95879</xdr:rowOff>
    </xdr:to>
    <xdr:cxnSp macro="">
      <xdr:nvCxnSpPr>
        <xdr:cNvPr id="547" name="直線コネクタ 546"/>
        <xdr:cNvCxnSpPr/>
      </xdr:nvCxnSpPr>
      <xdr:spPr>
        <a:xfrm>
          <a:off x="19202400" y="5545537"/>
          <a:ext cx="7493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32658</xdr:rowOff>
    </xdr:from>
    <xdr:to>
      <xdr:col>107</xdr:col>
      <xdr:colOff>101600</xdr:colOff>
      <xdr:row>33</xdr:row>
      <xdr:rowOff>134258</xdr:rowOff>
    </xdr:to>
    <xdr:sp macro="" textlink="">
      <xdr:nvSpPr>
        <xdr:cNvPr id="548" name="楕円 547"/>
        <xdr:cNvSpPr/>
      </xdr:nvSpPr>
      <xdr:spPr>
        <a:xfrm>
          <a:off x="18345150" y="54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83458</xdr:rowOff>
    </xdr:from>
    <xdr:to>
      <xdr:col>111</xdr:col>
      <xdr:colOff>177800</xdr:colOff>
      <xdr:row>33</xdr:row>
      <xdr:rowOff>90887</xdr:rowOff>
    </xdr:to>
    <xdr:cxnSp macro="">
      <xdr:nvCxnSpPr>
        <xdr:cNvPr id="549" name="直線コネクタ 548"/>
        <xdr:cNvCxnSpPr/>
      </xdr:nvCxnSpPr>
      <xdr:spPr>
        <a:xfrm>
          <a:off x="18395950" y="5538108"/>
          <a:ext cx="80645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24581</xdr:rowOff>
    </xdr:from>
    <xdr:to>
      <xdr:col>102</xdr:col>
      <xdr:colOff>165100</xdr:colOff>
      <xdr:row>33</xdr:row>
      <xdr:rowOff>126181</xdr:rowOff>
    </xdr:to>
    <xdr:sp macro="" textlink="">
      <xdr:nvSpPr>
        <xdr:cNvPr id="550" name="楕円 549"/>
        <xdr:cNvSpPr/>
      </xdr:nvSpPr>
      <xdr:spPr>
        <a:xfrm>
          <a:off x="17551400" y="54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75381</xdr:rowOff>
    </xdr:from>
    <xdr:to>
      <xdr:col>107</xdr:col>
      <xdr:colOff>50800</xdr:colOff>
      <xdr:row>33</xdr:row>
      <xdr:rowOff>83458</xdr:rowOff>
    </xdr:to>
    <xdr:cxnSp macro="">
      <xdr:nvCxnSpPr>
        <xdr:cNvPr id="551" name="直線コネクタ 550"/>
        <xdr:cNvCxnSpPr/>
      </xdr:nvCxnSpPr>
      <xdr:spPr>
        <a:xfrm>
          <a:off x="17602200" y="5530031"/>
          <a:ext cx="79375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2"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3"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4"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158214</xdr:rowOff>
    </xdr:from>
    <xdr:ext cx="534377" cy="259045"/>
    <xdr:sp macro="" textlink="">
      <xdr:nvSpPr>
        <xdr:cNvPr id="555" name="n_1mainValue【一般廃棄物処理施設】&#10;一人当たり有形固定資産（償却資産）額"/>
        <xdr:cNvSpPr txBox="1"/>
      </xdr:nvSpPr>
      <xdr:spPr>
        <a:xfrm>
          <a:off x="18947911" y="528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31</xdr:row>
      <xdr:rowOff>150785</xdr:rowOff>
    </xdr:from>
    <xdr:ext cx="534377" cy="259045"/>
    <xdr:sp macro="" textlink="">
      <xdr:nvSpPr>
        <xdr:cNvPr id="556" name="n_2mainValue【一般廃棄物処理施設】&#10;一人当たり有形固定資産（償却資産）額"/>
        <xdr:cNvSpPr txBox="1"/>
      </xdr:nvSpPr>
      <xdr:spPr>
        <a:xfrm>
          <a:off x="18166861" y="52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31</xdr:row>
      <xdr:rowOff>142708</xdr:rowOff>
    </xdr:from>
    <xdr:ext cx="534377" cy="259045"/>
    <xdr:sp macro="" textlink="">
      <xdr:nvSpPr>
        <xdr:cNvPr id="557" name="n_3mainValue【一般廃棄物処理施設】&#10;一人当たり有形固定資産（償却資産）額"/>
        <xdr:cNvSpPr txBox="1"/>
      </xdr:nvSpPr>
      <xdr:spPr>
        <a:xfrm>
          <a:off x="17354061" y="526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0" name="テキスト ボックス 56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0" name="テキスト ボックス 57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2" name="直線コネクタ 581"/>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3"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4" name="直線コネクタ 583"/>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5"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6" name="直線コネクタ 585"/>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7"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88" name="フローチャート: 判断 587"/>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89" name="フローチャート: 判断 588"/>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0" name="フローチャート: 判断 589"/>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1" name="フローチャート: 判断 590"/>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25400</xdr:rowOff>
    </xdr:from>
    <xdr:to>
      <xdr:col>85</xdr:col>
      <xdr:colOff>177800</xdr:colOff>
      <xdr:row>57</xdr:row>
      <xdr:rowOff>127000</xdr:rowOff>
    </xdr:to>
    <xdr:sp macro="" textlink="">
      <xdr:nvSpPr>
        <xdr:cNvPr id="597" name="楕円 596"/>
        <xdr:cNvSpPr/>
      </xdr:nvSpPr>
      <xdr:spPr>
        <a:xfrm>
          <a:off x="14649450" y="9442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48277</xdr:rowOff>
    </xdr:from>
    <xdr:ext cx="405111" cy="259045"/>
    <xdr:sp macro="" textlink="">
      <xdr:nvSpPr>
        <xdr:cNvPr id="598" name="【保健センター・保健所】&#10;有形固定資産減価償却率該当値テキスト"/>
        <xdr:cNvSpPr txBox="1"/>
      </xdr:nvSpPr>
      <xdr:spPr>
        <a:xfrm>
          <a:off x="1473835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99" name="楕円 598"/>
        <xdr:cNvSpPr/>
      </xdr:nvSpPr>
      <xdr:spPr>
        <a:xfrm>
          <a:off x="13887450" y="9491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76200</xdr:rowOff>
    </xdr:from>
    <xdr:to>
      <xdr:col>85</xdr:col>
      <xdr:colOff>127000</xdr:colOff>
      <xdr:row>57</xdr:row>
      <xdr:rowOff>125730</xdr:rowOff>
    </xdr:to>
    <xdr:cxnSp macro="">
      <xdr:nvCxnSpPr>
        <xdr:cNvPr id="600" name="直線コネクタ 599"/>
        <xdr:cNvCxnSpPr/>
      </xdr:nvCxnSpPr>
      <xdr:spPr>
        <a:xfrm flipV="1">
          <a:off x="13938250" y="9493250"/>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116840</xdr:rowOff>
    </xdr:from>
    <xdr:to>
      <xdr:col>76</xdr:col>
      <xdr:colOff>165100</xdr:colOff>
      <xdr:row>56</xdr:row>
      <xdr:rowOff>46990</xdr:rowOff>
    </xdr:to>
    <xdr:sp macro="" textlink="">
      <xdr:nvSpPr>
        <xdr:cNvPr id="601" name="楕円 600"/>
        <xdr:cNvSpPr/>
      </xdr:nvSpPr>
      <xdr:spPr>
        <a:xfrm>
          <a:off x="13093700" y="9203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167640</xdr:rowOff>
    </xdr:from>
    <xdr:to>
      <xdr:col>81</xdr:col>
      <xdr:colOff>50800</xdr:colOff>
      <xdr:row>57</xdr:row>
      <xdr:rowOff>125730</xdr:rowOff>
    </xdr:to>
    <xdr:cxnSp macro="">
      <xdr:nvCxnSpPr>
        <xdr:cNvPr id="602" name="直線コネクタ 601"/>
        <xdr:cNvCxnSpPr/>
      </xdr:nvCxnSpPr>
      <xdr:spPr>
        <a:xfrm>
          <a:off x="13144500" y="9254490"/>
          <a:ext cx="79375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xdr:rowOff>
    </xdr:from>
    <xdr:to>
      <xdr:col>72</xdr:col>
      <xdr:colOff>38100</xdr:colOff>
      <xdr:row>56</xdr:row>
      <xdr:rowOff>111760</xdr:rowOff>
    </xdr:to>
    <xdr:sp macro="" textlink="">
      <xdr:nvSpPr>
        <xdr:cNvPr id="603" name="楕円 602"/>
        <xdr:cNvSpPr/>
      </xdr:nvSpPr>
      <xdr:spPr>
        <a:xfrm>
          <a:off x="12299950" y="9262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167640</xdr:rowOff>
    </xdr:from>
    <xdr:to>
      <xdr:col>76</xdr:col>
      <xdr:colOff>114300</xdr:colOff>
      <xdr:row>56</xdr:row>
      <xdr:rowOff>60960</xdr:rowOff>
    </xdr:to>
    <xdr:cxnSp macro="">
      <xdr:nvCxnSpPr>
        <xdr:cNvPr id="604" name="直線コネクタ 603"/>
        <xdr:cNvCxnSpPr/>
      </xdr:nvCxnSpPr>
      <xdr:spPr>
        <a:xfrm flipV="1">
          <a:off x="12344400" y="9254490"/>
          <a:ext cx="8001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5"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6"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607" name="n_3aveValue【保健センター・保健所】&#10;有形固定資産減価償却率"/>
        <xdr:cNvSpPr txBox="1"/>
      </xdr:nvSpPr>
      <xdr:spPr>
        <a:xfrm>
          <a:off x="121672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608" name="n_1mainValue【保健センター・保健所】&#10;有形固定資産減価償却率"/>
        <xdr:cNvSpPr txBox="1"/>
      </xdr:nvSpPr>
      <xdr:spPr>
        <a:xfrm>
          <a:off x="13742044"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63517</xdr:rowOff>
    </xdr:from>
    <xdr:ext cx="405111" cy="259045"/>
    <xdr:sp macro="" textlink="">
      <xdr:nvSpPr>
        <xdr:cNvPr id="609" name="n_2mainValue【保健センター・保健所】&#10;有形固定資産減価償却率"/>
        <xdr:cNvSpPr txBox="1"/>
      </xdr:nvSpPr>
      <xdr:spPr>
        <a:xfrm>
          <a:off x="12960994" y="898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128287</xdr:rowOff>
    </xdr:from>
    <xdr:ext cx="405111" cy="259045"/>
    <xdr:sp macro="" textlink="">
      <xdr:nvSpPr>
        <xdr:cNvPr id="610" name="n_3mainValue【保健センター・保健所】&#10;有形固定資産減価償却率"/>
        <xdr:cNvSpPr txBox="1"/>
      </xdr:nvSpPr>
      <xdr:spPr>
        <a:xfrm>
          <a:off x="12167244" y="905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4" name="直線コネクタ 633"/>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5"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6" name="直線コネクタ 635"/>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7"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38" name="直線コネクタ 637"/>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9" name="【保健センター・保健所】&#10;一人当たり面積平均値テキスト"/>
        <xdr:cNvSpPr txBox="1"/>
      </xdr:nvSpPr>
      <xdr:spPr>
        <a:xfrm>
          <a:off x="199898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0" name="フローチャート: 判断 639"/>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1" name="フローチャート: 判断 640"/>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2" name="フローチャート: 判断 641"/>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3" name="フローチャート: 判断 642"/>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649" name="楕円 648"/>
        <xdr:cNvSpPr/>
      </xdr:nvSpPr>
      <xdr:spPr>
        <a:xfrm>
          <a:off x="199009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650" name="【保健センター・保健所】&#10;一人当たり面積該当値テキスト"/>
        <xdr:cNvSpPr txBox="1"/>
      </xdr:nvSpPr>
      <xdr:spPr>
        <a:xfrm>
          <a:off x="19989800"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651" name="楕円 650"/>
        <xdr:cNvSpPr/>
      </xdr:nvSpPr>
      <xdr:spPr>
        <a:xfrm>
          <a:off x="19157950" y="10013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652" name="直線コネクタ 651"/>
        <xdr:cNvCxnSpPr/>
      </xdr:nvCxnSpPr>
      <xdr:spPr>
        <a:xfrm>
          <a:off x="19202400" y="100647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44450</xdr:rowOff>
    </xdr:from>
    <xdr:to>
      <xdr:col>107</xdr:col>
      <xdr:colOff>101600</xdr:colOff>
      <xdr:row>59</xdr:row>
      <xdr:rowOff>146050</xdr:rowOff>
    </xdr:to>
    <xdr:sp macro="" textlink="">
      <xdr:nvSpPr>
        <xdr:cNvPr id="653" name="楕円 652"/>
        <xdr:cNvSpPr/>
      </xdr:nvSpPr>
      <xdr:spPr>
        <a:xfrm>
          <a:off x="1834515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60</xdr:row>
      <xdr:rowOff>152400</xdr:rowOff>
    </xdr:to>
    <xdr:cxnSp macro="">
      <xdr:nvCxnSpPr>
        <xdr:cNvPr id="654" name="直線コネクタ 653"/>
        <xdr:cNvCxnSpPr/>
      </xdr:nvCxnSpPr>
      <xdr:spPr>
        <a:xfrm>
          <a:off x="18395950" y="9842500"/>
          <a:ext cx="8064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44450</xdr:rowOff>
    </xdr:from>
    <xdr:to>
      <xdr:col>102</xdr:col>
      <xdr:colOff>165100</xdr:colOff>
      <xdr:row>59</xdr:row>
      <xdr:rowOff>146050</xdr:rowOff>
    </xdr:to>
    <xdr:sp macro="" textlink="">
      <xdr:nvSpPr>
        <xdr:cNvPr id="655" name="楕円 654"/>
        <xdr:cNvSpPr/>
      </xdr:nvSpPr>
      <xdr:spPr>
        <a:xfrm>
          <a:off x="175514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95250</xdr:rowOff>
    </xdr:from>
    <xdr:to>
      <xdr:col>107</xdr:col>
      <xdr:colOff>50800</xdr:colOff>
      <xdr:row>59</xdr:row>
      <xdr:rowOff>95250</xdr:rowOff>
    </xdr:to>
    <xdr:cxnSp macro="">
      <xdr:nvCxnSpPr>
        <xdr:cNvPr id="656" name="直線コネクタ 655"/>
        <xdr:cNvCxnSpPr/>
      </xdr:nvCxnSpPr>
      <xdr:spPr>
        <a:xfrm>
          <a:off x="17602200" y="9842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657" name="n_1aveValue【保健センター・保健所】&#10;一人当たり面積"/>
        <xdr:cNvSpPr txBox="1"/>
      </xdr:nvSpPr>
      <xdr:spPr>
        <a:xfrm>
          <a:off x="189802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aveValue【保健センター・保健所】&#10;一人当たり面積"/>
        <xdr:cNvSpPr txBox="1"/>
      </xdr:nvSpPr>
      <xdr:spPr>
        <a:xfrm>
          <a:off x="181801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22877</xdr:rowOff>
    </xdr:from>
    <xdr:ext cx="469744" cy="259045"/>
    <xdr:sp macro="" textlink="">
      <xdr:nvSpPr>
        <xdr:cNvPr id="659" name="n_3aveValue【保健センター・保健所】&#10;一人当たり面積"/>
        <xdr:cNvSpPr txBox="1"/>
      </xdr:nvSpPr>
      <xdr:spPr>
        <a:xfrm>
          <a:off x="1738637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660" name="n_1mainValue【保健センター・保健所】&#10;一人当たり面積"/>
        <xdr:cNvSpPr txBox="1"/>
      </xdr:nvSpPr>
      <xdr:spPr>
        <a:xfrm>
          <a:off x="189802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162577</xdr:rowOff>
    </xdr:from>
    <xdr:ext cx="469744" cy="259045"/>
    <xdr:sp macro="" textlink="">
      <xdr:nvSpPr>
        <xdr:cNvPr id="661" name="n_2mainValue【保健センター・保健所】&#10;一人当たり面積"/>
        <xdr:cNvSpPr txBox="1"/>
      </xdr:nvSpPr>
      <xdr:spPr>
        <a:xfrm>
          <a:off x="1818012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162577</xdr:rowOff>
    </xdr:from>
    <xdr:ext cx="469744" cy="259045"/>
    <xdr:sp macro="" textlink="">
      <xdr:nvSpPr>
        <xdr:cNvPr id="662" name="n_3mainValue【保健センター・保健所】&#10;一人当たり面積"/>
        <xdr:cNvSpPr txBox="1"/>
      </xdr:nvSpPr>
      <xdr:spPr>
        <a:xfrm>
          <a:off x="17386377"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3" name="テキスト ボックス 67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4" name="直線コネクタ 67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5" name="テキスト ボックス 67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6" name="直線コネクタ 67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7" name="テキスト ボックス 67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8" name="直線コネクタ 67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9" name="テキスト ボックス 67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0" name="直線コネクタ 67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1" name="テキスト ボックス 68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2" name="直線コネクタ 68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3" name="テキスト ボックス 68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5" name="テキスト ボックス 68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7" name="直線コネクタ 686"/>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88"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89" name="直線コネクタ 688"/>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0"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1" name="直線コネクタ 690"/>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2"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3" name="フローチャート: 判断 692"/>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4" name="フローチャート: 判断 693"/>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5" name="フローチャート: 判断 694"/>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6" name="フローチャート: 判断 695"/>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25400</xdr:rowOff>
    </xdr:from>
    <xdr:to>
      <xdr:col>85</xdr:col>
      <xdr:colOff>177800</xdr:colOff>
      <xdr:row>77</xdr:row>
      <xdr:rowOff>127000</xdr:rowOff>
    </xdr:to>
    <xdr:sp macro="" textlink="">
      <xdr:nvSpPr>
        <xdr:cNvPr id="702" name="楕円 701"/>
        <xdr:cNvSpPr/>
      </xdr:nvSpPr>
      <xdr:spPr>
        <a:xfrm>
          <a:off x="14649450" y="12744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149877</xdr:rowOff>
    </xdr:from>
    <xdr:ext cx="405111" cy="259045"/>
    <xdr:sp macro="" textlink="">
      <xdr:nvSpPr>
        <xdr:cNvPr id="703" name="【消防施設】&#10;有形固定資産減価償却率該当値テキスト"/>
        <xdr:cNvSpPr txBox="1"/>
      </xdr:nvSpPr>
      <xdr:spPr>
        <a:xfrm>
          <a:off x="14738350" y="1270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93980</xdr:rowOff>
    </xdr:from>
    <xdr:to>
      <xdr:col>81</xdr:col>
      <xdr:colOff>101600</xdr:colOff>
      <xdr:row>78</xdr:row>
      <xdr:rowOff>24130</xdr:rowOff>
    </xdr:to>
    <xdr:sp macro="" textlink="">
      <xdr:nvSpPr>
        <xdr:cNvPr id="704" name="楕円 703"/>
        <xdr:cNvSpPr/>
      </xdr:nvSpPr>
      <xdr:spPr>
        <a:xfrm>
          <a:off x="13887450" y="12813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76200</xdr:rowOff>
    </xdr:from>
    <xdr:to>
      <xdr:col>85</xdr:col>
      <xdr:colOff>127000</xdr:colOff>
      <xdr:row>77</xdr:row>
      <xdr:rowOff>144780</xdr:rowOff>
    </xdr:to>
    <xdr:cxnSp macro="">
      <xdr:nvCxnSpPr>
        <xdr:cNvPr id="705" name="直線コネクタ 704"/>
        <xdr:cNvCxnSpPr/>
      </xdr:nvCxnSpPr>
      <xdr:spPr>
        <a:xfrm flipV="1">
          <a:off x="13938250" y="12795250"/>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107950</xdr:rowOff>
    </xdr:to>
    <xdr:sp macro="" textlink="">
      <xdr:nvSpPr>
        <xdr:cNvPr id="706" name="楕円 705"/>
        <xdr:cNvSpPr/>
      </xdr:nvSpPr>
      <xdr:spPr>
        <a:xfrm>
          <a:off x="130937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144780</xdr:rowOff>
    </xdr:from>
    <xdr:to>
      <xdr:col>81</xdr:col>
      <xdr:colOff>50800</xdr:colOff>
      <xdr:row>78</xdr:row>
      <xdr:rowOff>57150</xdr:rowOff>
    </xdr:to>
    <xdr:cxnSp macro="">
      <xdr:nvCxnSpPr>
        <xdr:cNvPr id="707" name="直線コネクタ 706"/>
        <xdr:cNvCxnSpPr/>
      </xdr:nvCxnSpPr>
      <xdr:spPr>
        <a:xfrm flipV="1">
          <a:off x="13144500" y="12863830"/>
          <a:ext cx="79375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120650</xdr:rowOff>
    </xdr:from>
    <xdr:to>
      <xdr:col>72</xdr:col>
      <xdr:colOff>38100</xdr:colOff>
      <xdr:row>79</xdr:row>
      <xdr:rowOff>50800</xdr:rowOff>
    </xdr:to>
    <xdr:sp macro="" textlink="">
      <xdr:nvSpPr>
        <xdr:cNvPr id="708" name="楕円 707"/>
        <xdr:cNvSpPr/>
      </xdr:nvSpPr>
      <xdr:spPr>
        <a:xfrm>
          <a:off x="12299950" y="13004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57150</xdr:rowOff>
    </xdr:from>
    <xdr:to>
      <xdr:col>76</xdr:col>
      <xdr:colOff>114300</xdr:colOff>
      <xdr:row>79</xdr:row>
      <xdr:rowOff>0</xdr:rowOff>
    </xdr:to>
    <xdr:cxnSp macro="">
      <xdr:nvCxnSpPr>
        <xdr:cNvPr id="709" name="直線コネクタ 708"/>
        <xdr:cNvCxnSpPr/>
      </xdr:nvCxnSpPr>
      <xdr:spPr>
        <a:xfrm flipV="1">
          <a:off x="12344400" y="12941300"/>
          <a:ext cx="8001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0"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711"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2"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40657</xdr:rowOff>
    </xdr:from>
    <xdr:ext cx="405111" cy="259045"/>
    <xdr:sp macro="" textlink="">
      <xdr:nvSpPr>
        <xdr:cNvPr id="713" name="n_1mainValue【消防施設】&#10;有形固定資産減価償却率"/>
        <xdr:cNvSpPr txBox="1"/>
      </xdr:nvSpPr>
      <xdr:spPr>
        <a:xfrm>
          <a:off x="13742044" y="1259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124477</xdr:rowOff>
    </xdr:from>
    <xdr:ext cx="405111" cy="259045"/>
    <xdr:sp macro="" textlink="">
      <xdr:nvSpPr>
        <xdr:cNvPr id="714" name="n_2mainValue【消防施設】&#10;有形固定資産減価償却率"/>
        <xdr:cNvSpPr txBox="1"/>
      </xdr:nvSpPr>
      <xdr:spPr>
        <a:xfrm>
          <a:off x="12960994" y="1267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67327</xdr:rowOff>
    </xdr:from>
    <xdr:ext cx="405111" cy="259045"/>
    <xdr:sp macro="" textlink="">
      <xdr:nvSpPr>
        <xdr:cNvPr id="715" name="n_3mainValue【消防施設】&#10;有形固定資産減価償却率"/>
        <xdr:cNvSpPr txBox="1"/>
      </xdr:nvSpPr>
      <xdr:spPr>
        <a:xfrm>
          <a:off x="12167244" y="1278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6" name="テキスト ボックス 72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0" name="直線コネクタ 739"/>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1"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2" name="直線コネクタ 741"/>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3"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4" name="直線コネクタ 743"/>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5"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6" name="フローチャート: 判断 745"/>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7" name="フローチャート: 判断 746"/>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48" name="フローチャート: 判断 747"/>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49" name="フローチャート: 判断 748"/>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55" name="楕円 754"/>
        <xdr:cNvSpPr/>
      </xdr:nvSpPr>
      <xdr:spPr>
        <a:xfrm>
          <a:off x="19900900" y="1368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118127</xdr:rowOff>
    </xdr:from>
    <xdr:ext cx="469744" cy="259045"/>
    <xdr:sp macro="" textlink="">
      <xdr:nvSpPr>
        <xdr:cNvPr id="756" name="【消防施設】&#10;一人当たり面積該当値テキスト"/>
        <xdr:cNvSpPr txBox="1"/>
      </xdr:nvSpPr>
      <xdr:spPr>
        <a:xfrm>
          <a:off x="19989800"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57" name="楕円 756"/>
        <xdr:cNvSpPr/>
      </xdr:nvSpPr>
      <xdr:spPr>
        <a:xfrm>
          <a:off x="19157950" y="13684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58" name="直線コネクタ 757"/>
        <xdr:cNvCxnSpPr/>
      </xdr:nvCxnSpPr>
      <xdr:spPr>
        <a:xfrm>
          <a:off x="19202400" y="13728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59" name="楕円 758"/>
        <xdr:cNvSpPr/>
      </xdr:nvSpPr>
      <xdr:spPr>
        <a:xfrm>
          <a:off x="18345150" y="13684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60" name="直線コネクタ 759"/>
        <xdr:cNvCxnSpPr/>
      </xdr:nvCxnSpPr>
      <xdr:spPr>
        <a:xfrm>
          <a:off x="18395950" y="13728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61" name="楕円 760"/>
        <xdr:cNvSpPr/>
      </xdr:nvSpPr>
      <xdr:spPr>
        <a:xfrm>
          <a:off x="175514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83</xdr:row>
      <xdr:rowOff>19050</xdr:rowOff>
    </xdr:to>
    <xdr:cxnSp macro="">
      <xdr:nvCxnSpPr>
        <xdr:cNvPr id="762" name="直線コネクタ 761"/>
        <xdr:cNvCxnSpPr/>
      </xdr:nvCxnSpPr>
      <xdr:spPr>
        <a:xfrm>
          <a:off x="17602200" y="13582650"/>
          <a:ext cx="79375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63"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4"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5"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766" name="n_1mainValue【消防施設】&#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67" name="n_2mainValue【消防施設】&#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768" name="n_3mainValue【消防施設】&#10;一人当たり面積"/>
        <xdr:cNvSpPr txBox="1"/>
      </xdr:nvSpPr>
      <xdr:spPr>
        <a:xfrm>
          <a:off x="17386377" y="1362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9" name="テキスト ボックス 778"/>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0" name="直線コネクタ 779"/>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1" name="テキスト ボックス 780"/>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2" name="直線コネクタ 781"/>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3" name="テキスト ボックス 782"/>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4" name="直線コネクタ 783"/>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5" name="テキスト ボックス 784"/>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6" name="直線コネクタ 785"/>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7" name="テキスト ボックス 786"/>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9" name="テキスト ボックス 788"/>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1" name="直線コネクタ 790"/>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2"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3" name="直線コネクタ 792"/>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4"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5" name="直線コネクタ 794"/>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6"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7" name="フローチャート: 判断 796"/>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798" name="フローチャート: 判断 797"/>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799" name="フローチャート: 判断 798"/>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0" name="フローチャート: 判断 799"/>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77978</xdr:rowOff>
    </xdr:from>
    <xdr:to>
      <xdr:col>85</xdr:col>
      <xdr:colOff>177800</xdr:colOff>
      <xdr:row>102</xdr:row>
      <xdr:rowOff>8128</xdr:rowOff>
    </xdr:to>
    <xdr:sp macro="" textlink="">
      <xdr:nvSpPr>
        <xdr:cNvPr id="806" name="楕円 805"/>
        <xdr:cNvSpPr/>
      </xdr:nvSpPr>
      <xdr:spPr>
        <a:xfrm>
          <a:off x="14649450" y="168229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100855</xdr:rowOff>
    </xdr:from>
    <xdr:ext cx="405111" cy="259045"/>
    <xdr:sp macro="" textlink="">
      <xdr:nvSpPr>
        <xdr:cNvPr id="807" name="【庁舎】&#10;有形固定資産減価償却率該当値テキスト"/>
        <xdr:cNvSpPr txBox="1"/>
      </xdr:nvSpPr>
      <xdr:spPr>
        <a:xfrm>
          <a:off x="14738350" y="1667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808" name="楕円 807"/>
        <xdr:cNvSpPr/>
      </xdr:nvSpPr>
      <xdr:spPr>
        <a:xfrm>
          <a:off x="13887450"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128778</xdr:rowOff>
    </xdr:from>
    <xdr:to>
      <xdr:col>85</xdr:col>
      <xdr:colOff>127000</xdr:colOff>
      <xdr:row>101</xdr:row>
      <xdr:rowOff>156211</xdr:rowOff>
    </xdr:to>
    <xdr:cxnSp macro="">
      <xdr:nvCxnSpPr>
        <xdr:cNvPr id="809" name="直線コネクタ 808"/>
        <xdr:cNvCxnSpPr/>
      </xdr:nvCxnSpPr>
      <xdr:spPr>
        <a:xfrm flipV="1">
          <a:off x="13938250" y="16873728"/>
          <a:ext cx="762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135128</xdr:rowOff>
    </xdr:from>
    <xdr:to>
      <xdr:col>76</xdr:col>
      <xdr:colOff>165100</xdr:colOff>
      <xdr:row>103</xdr:row>
      <xdr:rowOff>65278</xdr:rowOff>
    </xdr:to>
    <xdr:sp macro="" textlink="">
      <xdr:nvSpPr>
        <xdr:cNvPr id="810" name="楕円 809"/>
        <xdr:cNvSpPr/>
      </xdr:nvSpPr>
      <xdr:spPr>
        <a:xfrm>
          <a:off x="13093700" y="170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103</xdr:row>
      <xdr:rowOff>14478</xdr:rowOff>
    </xdr:to>
    <xdr:cxnSp macro="">
      <xdr:nvCxnSpPr>
        <xdr:cNvPr id="811" name="直線コネクタ 810"/>
        <xdr:cNvCxnSpPr/>
      </xdr:nvCxnSpPr>
      <xdr:spPr>
        <a:xfrm flipV="1">
          <a:off x="13144500" y="16901161"/>
          <a:ext cx="79375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50546</xdr:rowOff>
    </xdr:from>
    <xdr:to>
      <xdr:col>72</xdr:col>
      <xdr:colOff>38100</xdr:colOff>
      <xdr:row>103</xdr:row>
      <xdr:rowOff>152146</xdr:rowOff>
    </xdr:to>
    <xdr:sp macro="" textlink="">
      <xdr:nvSpPr>
        <xdr:cNvPr id="812" name="楕円 811"/>
        <xdr:cNvSpPr/>
      </xdr:nvSpPr>
      <xdr:spPr>
        <a:xfrm>
          <a:off x="12299950" y="171383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xdr:rowOff>
    </xdr:from>
    <xdr:to>
      <xdr:col>76</xdr:col>
      <xdr:colOff>114300</xdr:colOff>
      <xdr:row>103</xdr:row>
      <xdr:rowOff>101346</xdr:rowOff>
    </xdr:to>
    <xdr:cxnSp macro="">
      <xdr:nvCxnSpPr>
        <xdr:cNvPr id="813" name="直線コネクタ 812"/>
        <xdr:cNvCxnSpPr/>
      </xdr:nvCxnSpPr>
      <xdr:spPr>
        <a:xfrm flipV="1">
          <a:off x="12344400" y="17102328"/>
          <a:ext cx="8001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4"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5"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6"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817" name="n_1mainValue【庁舎】&#10;有形固定資産減価償却率"/>
        <xdr:cNvSpPr txBox="1"/>
      </xdr:nvSpPr>
      <xdr:spPr>
        <a:xfrm>
          <a:off x="13742044" y="16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81805</xdr:rowOff>
    </xdr:from>
    <xdr:ext cx="405111" cy="259045"/>
    <xdr:sp macro="" textlink="">
      <xdr:nvSpPr>
        <xdr:cNvPr id="818" name="n_2mainValue【庁舎】&#10;有形固定資産減価償却率"/>
        <xdr:cNvSpPr txBox="1"/>
      </xdr:nvSpPr>
      <xdr:spPr>
        <a:xfrm>
          <a:off x="12960994" y="1682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143273</xdr:rowOff>
    </xdr:from>
    <xdr:ext cx="405111" cy="259045"/>
    <xdr:sp macro="" textlink="">
      <xdr:nvSpPr>
        <xdr:cNvPr id="819" name="n_3mainValue【庁舎】&#10;有形固定資産減価償却率"/>
        <xdr:cNvSpPr txBox="1"/>
      </xdr:nvSpPr>
      <xdr:spPr>
        <a:xfrm>
          <a:off x="12167244" y="1723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0" name="テキスト ボックス 829"/>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1" name="直線コネクタ 830"/>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2" name="テキスト ボックス 831"/>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3" name="直線コネクタ 832"/>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4" name="テキスト ボックス 833"/>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5" name="直線コネクタ 834"/>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6" name="テキスト ボックス 835"/>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7" name="直線コネクタ 83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8" name="テキスト ボックス 83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39" name="直線コネクタ 838"/>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0" name="テキスト ボックス 839"/>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1" name="直線コネクタ 840"/>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2" name="テキスト ボックス 841"/>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3" name="直線コネクタ 842"/>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4" name="テキスト ボックス 843"/>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48" name="直線コネクタ 847"/>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49"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0" name="直線コネクタ 849"/>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1"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2" name="直線コネクタ 851"/>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86377</xdr:rowOff>
    </xdr:from>
    <xdr:ext cx="469744" cy="259045"/>
    <xdr:sp macro="" textlink="">
      <xdr:nvSpPr>
        <xdr:cNvPr id="853" name="【庁舎】&#10;一人当たり面積平均値テキスト"/>
        <xdr:cNvSpPr txBox="1"/>
      </xdr:nvSpPr>
      <xdr:spPr>
        <a:xfrm>
          <a:off x="19989800" y="17345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4" name="フローチャート: 判断 853"/>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5" name="フローチャート: 判断 854"/>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6" name="フローチャート: 判断 855"/>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7" name="フローチャート: 判断 856"/>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863" name="楕円 862"/>
        <xdr:cNvSpPr/>
      </xdr:nvSpPr>
      <xdr:spPr>
        <a:xfrm>
          <a:off x="199009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99077</xdr:rowOff>
    </xdr:from>
    <xdr:ext cx="469744" cy="259045"/>
    <xdr:sp macro="" textlink="">
      <xdr:nvSpPr>
        <xdr:cNvPr id="864" name="【庁舎】&#10;一人当たり面積該当値テキスト"/>
        <xdr:cNvSpPr txBox="1"/>
      </xdr:nvSpPr>
      <xdr:spPr>
        <a:xfrm>
          <a:off x="19989800" y="1752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865" name="楕円 864"/>
        <xdr:cNvSpPr/>
      </xdr:nvSpPr>
      <xdr:spPr>
        <a:xfrm>
          <a:off x="19157950" y="1755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0</xdr:rowOff>
    </xdr:from>
    <xdr:to>
      <xdr:col>116</xdr:col>
      <xdr:colOff>63500</xdr:colOff>
      <xdr:row>106</xdr:row>
      <xdr:rowOff>0</xdr:rowOff>
    </xdr:to>
    <xdr:cxnSp macro="">
      <xdr:nvCxnSpPr>
        <xdr:cNvPr id="866" name="直線コネクタ 865"/>
        <xdr:cNvCxnSpPr/>
      </xdr:nvCxnSpPr>
      <xdr:spPr>
        <a:xfrm>
          <a:off x="19202400" y="17602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158750</xdr:rowOff>
    </xdr:from>
    <xdr:to>
      <xdr:col>107</xdr:col>
      <xdr:colOff>101600</xdr:colOff>
      <xdr:row>106</xdr:row>
      <xdr:rowOff>88900</xdr:rowOff>
    </xdr:to>
    <xdr:sp macro="" textlink="">
      <xdr:nvSpPr>
        <xdr:cNvPr id="867" name="楕円 866"/>
        <xdr:cNvSpPr/>
      </xdr:nvSpPr>
      <xdr:spPr>
        <a:xfrm>
          <a:off x="183451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38100</xdr:rowOff>
    </xdr:to>
    <xdr:cxnSp macro="">
      <xdr:nvCxnSpPr>
        <xdr:cNvPr id="868" name="直線コネクタ 867"/>
        <xdr:cNvCxnSpPr/>
      </xdr:nvCxnSpPr>
      <xdr:spPr>
        <a:xfrm flipV="1">
          <a:off x="18395950" y="176022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149225</xdr:rowOff>
    </xdr:from>
    <xdr:to>
      <xdr:col>102</xdr:col>
      <xdr:colOff>165100</xdr:colOff>
      <xdr:row>106</xdr:row>
      <xdr:rowOff>79375</xdr:rowOff>
    </xdr:to>
    <xdr:sp macro="" textlink="">
      <xdr:nvSpPr>
        <xdr:cNvPr id="869" name="楕円 868"/>
        <xdr:cNvSpPr/>
      </xdr:nvSpPr>
      <xdr:spPr>
        <a:xfrm>
          <a:off x="175514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28575</xdr:rowOff>
    </xdr:from>
    <xdr:to>
      <xdr:col>107</xdr:col>
      <xdr:colOff>50800</xdr:colOff>
      <xdr:row>106</xdr:row>
      <xdr:rowOff>38100</xdr:rowOff>
    </xdr:to>
    <xdr:cxnSp macro="">
      <xdr:nvCxnSpPr>
        <xdr:cNvPr id="870" name="直線コネクタ 869"/>
        <xdr:cNvCxnSpPr/>
      </xdr:nvCxnSpPr>
      <xdr:spPr>
        <a:xfrm>
          <a:off x="17602200" y="1763077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19702</xdr:rowOff>
    </xdr:from>
    <xdr:ext cx="469744" cy="259045"/>
    <xdr:sp macro="" textlink="">
      <xdr:nvSpPr>
        <xdr:cNvPr id="871" name="n_1aveValue【庁舎】&#10;一人当たり面積"/>
        <xdr:cNvSpPr txBox="1"/>
      </xdr:nvSpPr>
      <xdr:spPr>
        <a:xfrm>
          <a:off x="1898022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76852</xdr:rowOff>
    </xdr:from>
    <xdr:ext cx="469744" cy="259045"/>
    <xdr:sp macro="" textlink="">
      <xdr:nvSpPr>
        <xdr:cNvPr id="872" name="n_2aveValue【庁舎】&#10;一人当たり面積"/>
        <xdr:cNvSpPr txBox="1"/>
      </xdr:nvSpPr>
      <xdr:spPr>
        <a:xfrm>
          <a:off x="18180127" y="1733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19702</xdr:rowOff>
    </xdr:from>
    <xdr:ext cx="469744" cy="259045"/>
    <xdr:sp macro="" textlink="">
      <xdr:nvSpPr>
        <xdr:cNvPr id="873" name="n_3aveValue【庁舎】&#10;一人当たり面積"/>
        <xdr:cNvSpPr txBox="1"/>
      </xdr:nvSpPr>
      <xdr:spPr>
        <a:xfrm>
          <a:off x="17386377" y="1727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874" name="n_1mainValue【庁舎】&#10;一人当たり面積"/>
        <xdr:cNvSpPr txBox="1"/>
      </xdr:nvSpPr>
      <xdr:spPr>
        <a:xfrm>
          <a:off x="18980227"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75" name="n_2mainValue【庁舎】&#10;一人当たり面積"/>
        <xdr:cNvSpPr txBox="1"/>
      </xdr:nvSpPr>
      <xdr:spPr>
        <a:xfrm>
          <a:off x="18180127"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70502</xdr:rowOff>
    </xdr:from>
    <xdr:ext cx="469744" cy="259045"/>
    <xdr:sp macro="" textlink="">
      <xdr:nvSpPr>
        <xdr:cNvPr id="876" name="n_3mainValue【庁舎】&#10;一人当たり面積"/>
        <xdr:cNvSpPr txBox="1"/>
      </xdr:nvSpPr>
      <xdr:spPr>
        <a:xfrm>
          <a:off x="17386377" y="1767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主な施設の分析としては、</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・図書館の償却率については、平均築年数は約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年であるが、最大の規模である中央図書館が築</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年となっていることなどから高い水準にある。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・福祉施設の償却率に関しても、その大半を占める福祉会館の平均築年数が約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年であることから高い水準となっている。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・消防施設の償却率に関しても、消防署、出張所の平均築年数がそれぞれ約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年、約</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年であることから高い水準となっている。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今後とも、「名古屋市アセットマネジメント推進プラン」等に基づき、施設の長寿命化による経費の抑制と平準化を進めるとともに、市設建築物の保有資産量の適正化に取り組んでいく。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財政力指数は、地方税の増などにより基準財政収入額が増加傾向にあるものの、社会保障関係経費の増などにより基準財政需要額も増加傾向にある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ため、前年度並となっている。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指数は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を下回っているものの、類似団体内平均値を上回っている。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137160</xdr:rowOff>
    </xdr:from>
    <xdr:to>
      <xdr:col>23</xdr:col>
      <xdr:colOff>133350</xdr:colOff>
      <xdr:row>36</xdr:row>
      <xdr:rowOff>137160</xdr:rowOff>
    </xdr:to>
    <xdr:cxnSp macro="">
      <xdr:nvCxnSpPr>
        <xdr:cNvPr id="67" name="直線コネクタ 66"/>
        <xdr:cNvCxnSpPr/>
      </xdr:nvCxnSpPr>
      <xdr:spPr>
        <a:xfrm>
          <a:off x="4114800" y="6309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xdr:rowOff>
    </xdr:from>
    <xdr:ext cx="762000" cy="259045"/>
    <xdr:sp macro="" textlink="">
      <xdr:nvSpPr>
        <xdr:cNvPr id="68"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137160</xdr:rowOff>
    </xdr:from>
    <xdr:to>
      <xdr:col>19</xdr:col>
      <xdr:colOff>133350</xdr:colOff>
      <xdr:row>36</xdr:row>
      <xdr:rowOff>137160</xdr:rowOff>
    </xdr:to>
    <xdr:cxnSp macro="">
      <xdr:nvCxnSpPr>
        <xdr:cNvPr id="70" name="直線コネクタ 69"/>
        <xdr:cNvCxnSpPr/>
      </xdr:nvCxnSpPr>
      <xdr:spPr>
        <a:xfrm>
          <a:off x="3225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66057</xdr:rowOff>
    </xdr:from>
    <xdr:ext cx="736600" cy="259045"/>
    <xdr:sp macro="" textlink="">
      <xdr:nvSpPr>
        <xdr:cNvPr id="72" name="テキスト ボックス 71"/>
        <xdr:cNvSpPr txBox="1"/>
      </xdr:nvSpPr>
      <xdr:spPr>
        <a:xfrm>
          <a:off x="3733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137160</xdr:rowOff>
    </xdr:from>
    <xdr:to>
      <xdr:col>15</xdr:col>
      <xdr:colOff>82550</xdr:colOff>
      <xdr:row>36</xdr:row>
      <xdr:rowOff>137160</xdr:rowOff>
    </xdr:to>
    <xdr:cxnSp macro="">
      <xdr:nvCxnSpPr>
        <xdr:cNvPr id="73" name="直線コネクタ 72"/>
        <xdr:cNvCxnSpPr/>
      </xdr:nvCxnSpPr>
      <xdr:spPr>
        <a:xfrm>
          <a:off x="2336800" y="6309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66057</xdr:rowOff>
    </xdr:from>
    <xdr:ext cx="762000" cy="259045"/>
    <xdr:sp macro="" textlink="">
      <xdr:nvSpPr>
        <xdr:cNvPr id="75" name="テキスト ボックス 74"/>
        <xdr:cNvSpPr txBox="1"/>
      </xdr:nvSpPr>
      <xdr:spPr>
        <a:xfrm>
          <a:off x="2844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137160</xdr:rowOff>
    </xdr:from>
    <xdr:to>
      <xdr:col>11</xdr:col>
      <xdr:colOff>31750</xdr:colOff>
      <xdr:row>37</xdr:row>
      <xdr:rowOff>13970</xdr:rowOff>
    </xdr:to>
    <xdr:cxnSp macro="">
      <xdr:nvCxnSpPr>
        <xdr:cNvPr id="76" name="直線コネクタ 75"/>
        <xdr:cNvCxnSpPr/>
      </xdr:nvCxnSpPr>
      <xdr:spPr>
        <a:xfrm flipV="1">
          <a:off x="1447800" y="63093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0" name="テキスト ボックス 79"/>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86360</xdr:rowOff>
    </xdr:from>
    <xdr:to>
      <xdr:col>23</xdr:col>
      <xdr:colOff>184150</xdr:colOff>
      <xdr:row>37</xdr:row>
      <xdr:rowOff>16510</xdr:rowOff>
    </xdr:to>
    <xdr:sp macro="" textlink="">
      <xdr:nvSpPr>
        <xdr:cNvPr id="86" name="楕円 85"/>
        <xdr:cNvSpPr/>
      </xdr:nvSpPr>
      <xdr:spPr>
        <a:xfrm>
          <a:off x="4902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7637</xdr:rowOff>
    </xdr:from>
    <xdr:ext cx="762000" cy="259045"/>
    <xdr:sp macro="" textlink="">
      <xdr:nvSpPr>
        <xdr:cNvPr id="87" name="財政力該当値テキスト"/>
        <xdr:cNvSpPr txBox="1"/>
      </xdr:nvSpPr>
      <xdr:spPr>
        <a:xfrm>
          <a:off x="50419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86360</xdr:rowOff>
    </xdr:from>
    <xdr:to>
      <xdr:col>19</xdr:col>
      <xdr:colOff>184150</xdr:colOff>
      <xdr:row>37</xdr:row>
      <xdr:rowOff>16510</xdr:rowOff>
    </xdr:to>
    <xdr:sp macro="" textlink="">
      <xdr:nvSpPr>
        <xdr:cNvPr id="88" name="楕円 87"/>
        <xdr:cNvSpPr/>
      </xdr:nvSpPr>
      <xdr:spPr>
        <a:xfrm>
          <a:off x="4064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26687</xdr:rowOff>
    </xdr:from>
    <xdr:ext cx="736600" cy="259045"/>
    <xdr:sp macro="" textlink="">
      <xdr:nvSpPr>
        <xdr:cNvPr id="89" name="テキスト ボックス 88"/>
        <xdr:cNvSpPr txBox="1"/>
      </xdr:nvSpPr>
      <xdr:spPr>
        <a:xfrm>
          <a:off x="3733800" y="602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86360</xdr:rowOff>
    </xdr:from>
    <xdr:to>
      <xdr:col>15</xdr:col>
      <xdr:colOff>133350</xdr:colOff>
      <xdr:row>37</xdr:row>
      <xdr:rowOff>16510</xdr:rowOff>
    </xdr:to>
    <xdr:sp macro="" textlink="">
      <xdr:nvSpPr>
        <xdr:cNvPr id="90" name="楕円 89"/>
        <xdr:cNvSpPr/>
      </xdr:nvSpPr>
      <xdr:spPr>
        <a:xfrm>
          <a:off x="3175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26687</xdr:rowOff>
    </xdr:from>
    <xdr:ext cx="762000" cy="259045"/>
    <xdr:sp macro="" textlink="">
      <xdr:nvSpPr>
        <xdr:cNvPr id="91" name="テキスト ボックス 90"/>
        <xdr:cNvSpPr txBox="1"/>
      </xdr:nvSpPr>
      <xdr:spPr>
        <a:xfrm>
          <a:off x="2844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86360</xdr:rowOff>
    </xdr:from>
    <xdr:to>
      <xdr:col>11</xdr:col>
      <xdr:colOff>82550</xdr:colOff>
      <xdr:row>37</xdr:row>
      <xdr:rowOff>16510</xdr:rowOff>
    </xdr:to>
    <xdr:sp macro="" textlink="">
      <xdr:nvSpPr>
        <xdr:cNvPr id="92" name="楕円 91"/>
        <xdr:cNvSpPr/>
      </xdr:nvSpPr>
      <xdr:spPr>
        <a:xfrm>
          <a:off x="2286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26687</xdr:rowOff>
    </xdr:from>
    <xdr:ext cx="762000" cy="259045"/>
    <xdr:sp macro="" textlink="">
      <xdr:nvSpPr>
        <xdr:cNvPr id="93" name="テキスト ボックス 92"/>
        <xdr:cNvSpPr txBox="1"/>
      </xdr:nvSpPr>
      <xdr:spPr>
        <a:xfrm>
          <a:off x="1955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134620</xdr:rowOff>
    </xdr:from>
    <xdr:to>
      <xdr:col>7</xdr:col>
      <xdr:colOff>31750</xdr:colOff>
      <xdr:row>37</xdr:row>
      <xdr:rowOff>64770</xdr:rowOff>
    </xdr:to>
    <xdr:sp macro="" textlink="">
      <xdr:nvSpPr>
        <xdr:cNvPr id="94" name="楕円 93"/>
        <xdr:cNvSpPr/>
      </xdr:nvSpPr>
      <xdr:spPr>
        <a:xfrm>
          <a:off x="1397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74947</xdr:rowOff>
    </xdr:from>
    <xdr:ext cx="762000" cy="259045"/>
    <xdr:sp macro="" textlink="">
      <xdr:nvSpPr>
        <xdr:cNvPr id="95" name="テキスト ボックス 94"/>
        <xdr:cNvSpPr txBox="1"/>
      </xdr:nvSpPr>
      <xdr:spPr>
        <a:xfrm>
          <a:off x="1066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年度の経常収支比率は、個人市民税が増加したことなどにより前年度に比べて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となったが、依然として高い水準にある。これは、都市基盤整備の進捗に伴い新規の投資的経費の支出割合が低くなっている一方で、過去の整備に伴う元利償還である公債費への支出割合が高止まりとなっていることや、少子高齢化の進展や社会保障施策の拡充に伴い保育や障害福祉、医療などへの支出割合が高まっていることなど、社会構造、都市構造の変化を主な要因とするものであり、成熟度の高い都市の特徴であると考えられ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90311</xdr:rowOff>
    </xdr:from>
    <xdr:to>
      <xdr:col>23</xdr:col>
      <xdr:colOff>133350</xdr:colOff>
      <xdr:row>65</xdr:row>
      <xdr:rowOff>79728</xdr:rowOff>
    </xdr:to>
    <xdr:cxnSp macro="">
      <xdr:nvCxnSpPr>
        <xdr:cNvPr id="130" name="直線コネクタ 129"/>
        <xdr:cNvCxnSpPr/>
      </xdr:nvCxnSpPr>
      <xdr:spPr>
        <a:xfrm flipV="1">
          <a:off x="4114800" y="1106311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79728</xdr:rowOff>
    </xdr:from>
    <xdr:to>
      <xdr:col>19</xdr:col>
      <xdr:colOff>133350</xdr:colOff>
      <xdr:row>65</xdr:row>
      <xdr:rowOff>160161</xdr:rowOff>
    </xdr:to>
    <xdr:cxnSp macro="">
      <xdr:nvCxnSpPr>
        <xdr:cNvPr id="133" name="直線コネクタ 132"/>
        <xdr:cNvCxnSpPr/>
      </xdr:nvCxnSpPr>
      <xdr:spPr>
        <a:xfrm flipV="1">
          <a:off x="3225800" y="112239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160161</xdr:rowOff>
    </xdr:to>
    <xdr:cxnSp macro="">
      <xdr:nvCxnSpPr>
        <xdr:cNvPr id="136" name="直線コネクタ 135"/>
        <xdr:cNvCxnSpPr/>
      </xdr:nvCxnSpPr>
      <xdr:spPr>
        <a:xfrm>
          <a:off x="2336800" y="10996083"/>
          <a:ext cx="889000" cy="30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23283</xdr:rowOff>
    </xdr:from>
    <xdr:to>
      <xdr:col>11</xdr:col>
      <xdr:colOff>31750</xdr:colOff>
      <xdr:row>65</xdr:row>
      <xdr:rowOff>93133</xdr:rowOff>
    </xdr:to>
    <xdr:cxnSp macro="">
      <xdr:nvCxnSpPr>
        <xdr:cNvPr id="139" name="直線コネクタ 138"/>
        <xdr:cNvCxnSpPr/>
      </xdr:nvCxnSpPr>
      <xdr:spPr>
        <a:xfrm flipV="1">
          <a:off x="1447800" y="1099608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3" name="テキスト ボックス 142"/>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39511</xdr:rowOff>
    </xdr:from>
    <xdr:to>
      <xdr:col>23</xdr:col>
      <xdr:colOff>184150</xdr:colOff>
      <xdr:row>64</xdr:row>
      <xdr:rowOff>141111</xdr:rowOff>
    </xdr:to>
    <xdr:sp macro="" textlink="">
      <xdr:nvSpPr>
        <xdr:cNvPr id="149" name="楕円 148"/>
        <xdr:cNvSpPr/>
      </xdr:nvSpPr>
      <xdr:spPr>
        <a:xfrm>
          <a:off x="49022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11588</xdr:rowOff>
    </xdr:from>
    <xdr:ext cx="762000" cy="259045"/>
    <xdr:sp macro="" textlink="">
      <xdr:nvSpPr>
        <xdr:cNvPr id="150" name="財政構造の弾力性該当値テキスト"/>
        <xdr:cNvSpPr txBox="1"/>
      </xdr:nvSpPr>
      <xdr:spPr>
        <a:xfrm>
          <a:off x="5041900" y="1098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28928</xdr:rowOff>
    </xdr:from>
    <xdr:to>
      <xdr:col>19</xdr:col>
      <xdr:colOff>184150</xdr:colOff>
      <xdr:row>65</xdr:row>
      <xdr:rowOff>130528</xdr:rowOff>
    </xdr:to>
    <xdr:sp macro="" textlink="">
      <xdr:nvSpPr>
        <xdr:cNvPr id="151" name="楕円 150"/>
        <xdr:cNvSpPr/>
      </xdr:nvSpPr>
      <xdr:spPr>
        <a:xfrm>
          <a:off x="40640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115305</xdr:rowOff>
    </xdr:from>
    <xdr:ext cx="736600" cy="259045"/>
    <xdr:sp macro="" textlink="">
      <xdr:nvSpPr>
        <xdr:cNvPr id="152" name="テキスト ボックス 151"/>
        <xdr:cNvSpPr txBox="1"/>
      </xdr:nvSpPr>
      <xdr:spPr>
        <a:xfrm>
          <a:off x="3733800" y="1125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109361</xdr:rowOff>
    </xdr:from>
    <xdr:to>
      <xdr:col>15</xdr:col>
      <xdr:colOff>133350</xdr:colOff>
      <xdr:row>66</xdr:row>
      <xdr:rowOff>39511</xdr:rowOff>
    </xdr:to>
    <xdr:sp macro="" textlink="">
      <xdr:nvSpPr>
        <xdr:cNvPr id="153" name="楕円 152"/>
        <xdr:cNvSpPr/>
      </xdr:nvSpPr>
      <xdr:spPr>
        <a:xfrm>
          <a:off x="3175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24288</xdr:rowOff>
    </xdr:from>
    <xdr:ext cx="762000" cy="259045"/>
    <xdr:sp macro="" textlink="">
      <xdr:nvSpPr>
        <xdr:cNvPr id="154" name="テキスト ボックス 153"/>
        <xdr:cNvSpPr txBox="1"/>
      </xdr:nvSpPr>
      <xdr:spPr>
        <a:xfrm>
          <a:off x="2844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5" name="楕円 154"/>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6" name="テキスト ボックス 155"/>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57" name="楕円 156"/>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58" name="テキスト ボックス 157"/>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税務総合情報システムの再構築に要する経費が増加したことにより物件費などが増加し、前年度に比べて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137272</xdr:rowOff>
    </xdr:from>
    <xdr:to>
      <xdr:col>23</xdr:col>
      <xdr:colOff>133350</xdr:colOff>
      <xdr:row>86</xdr:row>
      <xdr:rowOff>162046</xdr:rowOff>
    </xdr:to>
    <xdr:cxnSp macro="">
      <xdr:nvCxnSpPr>
        <xdr:cNvPr id="193" name="直線コネクタ 192"/>
        <xdr:cNvCxnSpPr/>
      </xdr:nvCxnSpPr>
      <xdr:spPr>
        <a:xfrm>
          <a:off x="4114800" y="14881972"/>
          <a:ext cx="838200" cy="2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39892</xdr:rowOff>
    </xdr:from>
    <xdr:to>
      <xdr:col>19</xdr:col>
      <xdr:colOff>133350</xdr:colOff>
      <xdr:row>86</xdr:row>
      <xdr:rowOff>137272</xdr:rowOff>
    </xdr:to>
    <xdr:cxnSp macro="">
      <xdr:nvCxnSpPr>
        <xdr:cNvPr id="196" name="直線コネクタ 195"/>
        <xdr:cNvCxnSpPr/>
      </xdr:nvCxnSpPr>
      <xdr:spPr>
        <a:xfrm>
          <a:off x="3225800" y="14098792"/>
          <a:ext cx="889000" cy="7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39892</xdr:rowOff>
    </xdr:from>
    <xdr:to>
      <xdr:col>15</xdr:col>
      <xdr:colOff>82550</xdr:colOff>
      <xdr:row>82</xdr:row>
      <xdr:rowOff>51978</xdr:rowOff>
    </xdr:to>
    <xdr:cxnSp macro="">
      <xdr:nvCxnSpPr>
        <xdr:cNvPr id="199" name="直線コネクタ 198"/>
        <xdr:cNvCxnSpPr/>
      </xdr:nvCxnSpPr>
      <xdr:spPr>
        <a:xfrm flipV="1">
          <a:off x="2336800" y="14098792"/>
          <a:ext cx="8890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7840</xdr:rowOff>
    </xdr:from>
    <xdr:to>
      <xdr:col>11</xdr:col>
      <xdr:colOff>31750</xdr:colOff>
      <xdr:row>82</xdr:row>
      <xdr:rowOff>51978</xdr:rowOff>
    </xdr:to>
    <xdr:cxnSp macro="">
      <xdr:nvCxnSpPr>
        <xdr:cNvPr id="202" name="直線コネクタ 201"/>
        <xdr:cNvCxnSpPr/>
      </xdr:nvCxnSpPr>
      <xdr:spPr>
        <a:xfrm>
          <a:off x="1447800" y="14066740"/>
          <a:ext cx="889000" cy="4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111246</xdr:rowOff>
    </xdr:from>
    <xdr:to>
      <xdr:col>23</xdr:col>
      <xdr:colOff>184150</xdr:colOff>
      <xdr:row>87</xdr:row>
      <xdr:rowOff>41396</xdr:rowOff>
    </xdr:to>
    <xdr:sp macro="" textlink="">
      <xdr:nvSpPr>
        <xdr:cNvPr id="212" name="楕円 211"/>
        <xdr:cNvSpPr/>
      </xdr:nvSpPr>
      <xdr:spPr>
        <a:xfrm>
          <a:off x="4902200" y="148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83323</xdr:rowOff>
    </xdr:from>
    <xdr:ext cx="762000" cy="259045"/>
    <xdr:sp macro="" textlink="">
      <xdr:nvSpPr>
        <xdr:cNvPr id="213" name="人件費・物件費等の状況該当値テキスト"/>
        <xdr:cNvSpPr txBox="1"/>
      </xdr:nvSpPr>
      <xdr:spPr>
        <a:xfrm>
          <a:off x="5041900" y="1482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86472</xdr:rowOff>
    </xdr:from>
    <xdr:to>
      <xdr:col>19</xdr:col>
      <xdr:colOff>184150</xdr:colOff>
      <xdr:row>87</xdr:row>
      <xdr:rowOff>16622</xdr:rowOff>
    </xdr:to>
    <xdr:sp macro="" textlink="">
      <xdr:nvSpPr>
        <xdr:cNvPr id="214" name="楕円 213"/>
        <xdr:cNvSpPr/>
      </xdr:nvSpPr>
      <xdr:spPr>
        <a:xfrm>
          <a:off x="4064000" y="148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1399</xdr:rowOff>
    </xdr:from>
    <xdr:ext cx="736600" cy="259045"/>
    <xdr:sp macro="" textlink="">
      <xdr:nvSpPr>
        <xdr:cNvPr id="215" name="テキスト ボックス 214"/>
        <xdr:cNvSpPr txBox="1"/>
      </xdr:nvSpPr>
      <xdr:spPr>
        <a:xfrm>
          <a:off x="3733800" y="1491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160542</xdr:rowOff>
    </xdr:from>
    <xdr:to>
      <xdr:col>15</xdr:col>
      <xdr:colOff>133350</xdr:colOff>
      <xdr:row>82</xdr:row>
      <xdr:rowOff>90692</xdr:rowOff>
    </xdr:to>
    <xdr:sp macro="" textlink="">
      <xdr:nvSpPr>
        <xdr:cNvPr id="216" name="楕円 215"/>
        <xdr:cNvSpPr/>
      </xdr:nvSpPr>
      <xdr:spPr>
        <a:xfrm>
          <a:off x="3175000" y="140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75469</xdr:rowOff>
    </xdr:from>
    <xdr:ext cx="762000" cy="259045"/>
    <xdr:sp macro="" textlink="">
      <xdr:nvSpPr>
        <xdr:cNvPr id="217" name="テキスト ボックス 216"/>
        <xdr:cNvSpPr txBox="1"/>
      </xdr:nvSpPr>
      <xdr:spPr>
        <a:xfrm>
          <a:off x="2844800" y="141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1178</xdr:rowOff>
    </xdr:from>
    <xdr:to>
      <xdr:col>11</xdr:col>
      <xdr:colOff>82550</xdr:colOff>
      <xdr:row>82</xdr:row>
      <xdr:rowOff>102778</xdr:rowOff>
    </xdr:to>
    <xdr:sp macro="" textlink="">
      <xdr:nvSpPr>
        <xdr:cNvPr id="218" name="楕円 217"/>
        <xdr:cNvSpPr/>
      </xdr:nvSpPr>
      <xdr:spPr>
        <a:xfrm>
          <a:off x="2286000" y="140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87555</xdr:rowOff>
    </xdr:from>
    <xdr:ext cx="762000" cy="259045"/>
    <xdr:sp macro="" textlink="">
      <xdr:nvSpPr>
        <xdr:cNvPr id="219" name="テキスト ボックス 218"/>
        <xdr:cNvSpPr txBox="1"/>
      </xdr:nvSpPr>
      <xdr:spPr>
        <a:xfrm>
          <a:off x="1955800" y="1414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128490</xdr:rowOff>
    </xdr:from>
    <xdr:to>
      <xdr:col>7</xdr:col>
      <xdr:colOff>31750</xdr:colOff>
      <xdr:row>82</xdr:row>
      <xdr:rowOff>58640</xdr:rowOff>
    </xdr:to>
    <xdr:sp macro="" textlink="">
      <xdr:nvSpPr>
        <xdr:cNvPr id="220" name="楕円 219"/>
        <xdr:cNvSpPr/>
      </xdr:nvSpPr>
      <xdr:spPr>
        <a:xfrm>
          <a:off x="1397000" y="140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43417</xdr:rowOff>
    </xdr:from>
    <xdr:ext cx="762000" cy="259045"/>
    <xdr:sp macro="" textlink="">
      <xdr:nvSpPr>
        <xdr:cNvPr id="221" name="テキスト ボックス 220"/>
        <xdr:cNvSpPr txBox="1"/>
      </xdr:nvSpPr>
      <xdr:spPr>
        <a:xfrm>
          <a:off x="1066800" y="1410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日までの本市独自の給料削減措置の終了により、平成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日現在）のラスパイレス指数が上昇したものと考えられる。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日から国に準じ給与制度の総合的見直しを実施し、本市においては給料表の水準の平均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％の引下げ及び国と同率の地域手当の支給割合の見直し等に取り組んだ結果、平成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日現在）のラスパイレス指数が下降したものと考えられる。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55" name="直線コネクタ 254"/>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142875</xdr:rowOff>
    </xdr:to>
    <xdr:cxnSp macro="">
      <xdr:nvCxnSpPr>
        <xdr:cNvPr id="258" name="直線コネクタ 257"/>
        <xdr:cNvCxnSpPr/>
      </xdr:nvCxnSpPr>
      <xdr:spPr>
        <a:xfrm flipV="1">
          <a:off x="15290800" y="145245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127652</xdr:rowOff>
    </xdr:from>
    <xdr:ext cx="736600" cy="259045"/>
    <xdr:sp macro="" textlink="">
      <xdr:nvSpPr>
        <xdr:cNvPr id="260" name="テキスト ボックス 259"/>
        <xdr:cNvSpPr txBox="1"/>
      </xdr:nvSpPr>
      <xdr:spPr>
        <a:xfrm>
          <a:off x="15798800" y="1470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142875</xdr:rowOff>
    </xdr:from>
    <xdr:to>
      <xdr:col>72</xdr:col>
      <xdr:colOff>203200</xdr:colOff>
      <xdr:row>84</xdr:row>
      <xdr:rowOff>162984</xdr:rowOff>
    </xdr:to>
    <xdr:cxnSp macro="">
      <xdr:nvCxnSpPr>
        <xdr:cNvPr id="261" name="直線コネクタ 260"/>
        <xdr:cNvCxnSpPr/>
      </xdr:nvCxnSpPr>
      <xdr:spPr>
        <a:xfrm flipV="1">
          <a:off x="14401800" y="145446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3" name="テキスト ボックス 262"/>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89</xdr:row>
      <xdr:rowOff>49741</xdr:rowOff>
    </xdr:to>
    <xdr:cxnSp macro="">
      <xdr:nvCxnSpPr>
        <xdr:cNvPr id="264" name="直線コネクタ 263"/>
        <xdr:cNvCxnSpPr/>
      </xdr:nvCxnSpPr>
      <xdr:spPr>
        <a:xfrm flipV="1">
          <a:off x="13512800" y="14564784"/>
          <a:ext cx="889000" cy="7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4" name="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78" name="楕円 277"/>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79" name="テキスト ボックス 278"/>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2" name="楕円 281"/>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3" name="テキスト ボックス 282"/>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年度から人口千人あたり職員数が増加した主な要因は、平成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日に県から本市に小中学校等の教職員</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9,636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人が移管されたためである。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小中学校等の教職員の移管という特殊事情を除いた部分については、平成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月に策定した「平成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定員管理の方針」に基づき事務の集約化や施設のあり方の見直し、事務の委託化・嘱託化等により職員数を見直し、必要度・重要度のより高い事務事業へ重点的に職員を配置しているが、人口当たり職員数は類似団体内平均値を上回っている。これは市立教育機関や保育所等の直営福祉施設の差が主な要因であると考えられる。同方針で掲げていた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年度職員数に対し、平成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年度当初までに</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人程度の純減（公営企業及び県から移管された小中学校等の教職員等を除く）は達成した。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年度定員管理の方針」に基づき、令和元年度職員数に対し、</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人以上の純減（公営企業を除く）を目指し、施設の民営化や業務の委託化等を進め、定員の再配分を積極的に行うことにより、効率的・効果的な行政運営に努める。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82550</xdr:rowOff>
    </xdr:from>
    <xdr:to>
      <xdr:col>81</xdr:col>
      <xdr:colOff>44450</xdr:colOff>
      <xdr:row>66</xdr:row>
      <xdr:rowOff>84963</xdr:rowOff>
    </xdr:to>
    <xdr:cxnSp macro="">
      <xdr:nvCxnSpPr>
        <xdr:cNvPr id="316" name="直線コネクタ 315"/>
        <xdr:cNvCxnSpPr/>
      </xdr:nvCxnSpPr>
      <xdr:spPr>
        <a:xfrm>
          <a:off x="16179800" y="1139825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77724</xdr:rowOff>
    </xdr:from>
    <xdr:to>
      <xdr:col>77</xdr:col>
      <xdr:colOff>44450</xdr:colOff>
      <xdr:row>66</xdr:row>
      <xdr:rowOff>82550</xdr:rowOff>
    </xdr:to>
    <xdr:cxnSp macro="">
      <xdr:nvCxnSpPr>
        <xdr:cNvPr id="319" name="直線コネクタ 318"/>
        <xdr:cNvCxnSpPr/>
      </xdr:nvCxnSpPr>
      <xdr:spPr>
        <a:xfrm>
          <a:off x="15290800" y="113934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90551</xdr:rowOff>
    </xdr:from>
    <xdr:to>
      <xdr:col>72</xdr:col>
      <xdr:colOff>203200</xdr:colOff>
      <xdr:row>66</xdr:row>
      <xdr:rowOff>77724</xdr:rowOff>
    </xdr:to>
    <xdr:cxnSp macro="">
      <xdr:nvCxnSpPr>
        <xdr:cNvPr id="322" name="直線コネクタ 321"/>
        <xdr:cNvCxnSpPr/>
      </xdr:nvCxnSpPr>
      <xdr:spPr>
        <a:xfrm>
          <a:off x="14401800" y="10377551"/>
          <a:ext cx="889000" cy="101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90551</xdr:rowOff>
    </xdr:from>
    <xdr:to>
      <xdr:col>68</xdr:col>
      <xdr:colOff>152400</xdr:colOff>
      <xdr:row>60</xdr:row>
      <xdr:rowOff>107442</xdr:rowOff>
    </xdr:to>
    <xdr:cxnSp macro="">
      <xdr:nvCxnSpPr>
        <xdr:cNvPr id="325" name="直線コネクタ 324"/>
        <xdr:cNvCxnSpPr/>
      </xdr:nvCxnSpPr>
      <xdr:spPr>
        <a:xfrm flipV="1">
          <a:off x="13512800" y="1037755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29" name="テキスト ボックス 32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34163</xdr:rowOff>
    </xdr:from>
    <xdr:to>
      <xdr:col>81</xdr:col>
      <xdr:colOff>95250</xdr:colOff>
      <xdr:row>66</xdr:row>
      <xdr:rowOff>135763</xdr:rowOff>
    </xdr:to>
    <xdr:sp macro="" textlink="">
      <xdr:nvSpPr>
        <xdr:cNvPr id="335" name="楕円 334"/>
        <xdr:cNvSpPr/>
      </xdr:nvSpPr>
      <xdr:spPr>
        <a:xfrm>
          <a:off x="16967200" y="1134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101490</xdr:rowOff>
    </xdr:from>
    <xdr:ext cx="762000" cy="259045"/>
    <xdr:sp macro="" textlink="">
      <xdr:nvSpPr>
        <xdr:cNvPr id="336" name="定員管理の状況該当値テキスト"/>
        <xdr:cNvSpPr txBox="1"/>
      </xdr:nvSpPr>
      <xdr:spPr>
        <a:xfrm>
          <a:off x="17106900" y="1124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31750</xdr:rowOff>
    </xdr:from>
    <xdr:to>
      <xdr:col>77</xdr:col>
      <xdr:colOff>95250</xdr:colOff>
      <xdr:row>66</xdr:row>
      <xdr:rowOff>133350</xdr:rowOff>
    </xdr:to>
    <xdr:sp macro="" textlink="">
      <xdr:nvSpPr>
        <xdr:cNvPr id="337" name="楕円 336"/>
        <xdr:cNvSpPr/>
      </xdr:nvSpPr>
      <xdr:spPr>
        <a:xfrm>
          <a:off x="16129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118127</xdr:rowOff>
    </xdr:from>
    <xdr:ext cx="736600" cy="259045"/>
    <xdr:sp macro="" textlink="">
      <xdr:nvSpPr>
        <xdr:cNvPr id="338" name="テキスト ボックス 337"/>
        <xdr:cNvSpPr txBox="1"/>
      </xdr:nvSpPr>
      <xdr:spPr>
        <a:xfrm>
          <a:off x="15798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26924</xdr:rowOff>
    </xdr:from>
    <xdr:to>
      <xdr:col>73</xdr:col>
      <xdr:colOff>44450</xdr:colOff>
      <xdr:row>66</xdr:row>
      <xdr:rowOff>128524</xdr:rowOff>
    </xdr:to>
    <xdr:sp macro="" textlink="">
      <xdr:nvSpPr>
        <xdr:cNvPr id="339" name="楕円 338"/>
        <xdr:cNvSpPr/>
      </xdr:nvSpPr>
      <xdr:spPr>
        <a:xfrm>
          <a:off x="15240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113301</xdr:rowOff>
    </xdr:from>
    <xdr:ext cx="762000" cy="259045"/>
    <xdr:sp macro="" textlink="">
      <xdr:nvSpPr>
        <xdr:cNvPr id="340" name="テキスト ボックス 339"/>
        <xdr:cNvSpPr txBox="1"/>
      </xdr:nvSpPr>
      <xdr:spPr>
        <a:xfrm>
          <a:off x="14909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39751</xdr:rowOff>
    </xdr:from>
    <xdr:to>
      <xdr:col>68</xdr:col>
      <xdr:colOff>203200</xdr:colOff>
      <xdr:row>60</xdr:row>
      <xdr:rowOff>141351</xdr:rowOff>
    </xdr:to>
    <xdr:sp macro="" textlink="">
      <xdr:nvSpPr>
        <xdr:cNvPr id="341" name="楕円 340"/>
        <xdr:cNvSpPr/>
      </xdr:nvSpPr>
      <xdr:spPr>
        <a:xfrm>
          <a:off x="14351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126128</xdr:rowOff>
    </xdr:from>
    <xdr:ext cx="762000" cy="259045"/>
    <xdr:sp macro="" textlink="">
      <xdr:nvSpPr>
        <xdr:cNvPr id="342" name="テキスト ボックス 341"/>
        <xdr:cNvSpPr txBox="1"/>
      </xdr:nvSpPr>
      <xdr:spPr>
        <a:xfrm>
          <a:off x="14020800" y="1041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56642</xdr:rowOff>
    </xdr:from>
    <xdr:to>
      <xdr:col>64</xdr:col>
      <xdr:colOff>152400</xdr:colOff>
      <xdr:row>60</xdr:row>
      <xdr:rowOff>158242</xdr:rowOff>
    </xdr:to>
    <xdr:sp macro="" textlink="">
      <xdr:nvSpPr>
        <xdr:cNvPr id="343" name="楕円 342"/>
        <xdr:cNvSpPr/>
      </xdr:nvSpPr>
      <xdr:spPr>
        <a:xfrm>
          <a:off x="13462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143019</xdr:rowOff>
    </xdr:from>
    <xdr:ext cx="762000" cy="259045"/>
    <xdr:sp macro="" textlink="">
      <xdr:nvSpPr>
        <xdr:cNvPr id="344" name="テキスト ボックス 343"/>
        <xdr:cNvSpPr txBox="1"/>
      </xdr:nvSpPr>
      <xdr:spPr>
        <a:xfrm>
          <a:off x="13131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ポイント高いが、前年度と比べ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これは、地方債の元利及び準元利償還金が減少したことや、標準財政規模が増加したこと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156633</xdr:rowOff>
    </xdr:to>
    <xdr:cxnSp macro="">
      <xdr:nvCxnSpPr>
        <xdr:cNvPr id="379" name="直線コネクタ 378"/>
        <xdr:cNvCxnSpPr/>
      </xdr:nvCxnSpPr>
      <xdr:spPr>
        <a:xfrm flipV="1">
          <a:off x="16179800" y="7038622"/>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130122</xdr:rowOff>
    </xdr:from>
    <xdr:ext cx="762000" cy="259045"/>
    <xdr:sp macro="" textlink="">
      <xdr:nvSpPr>
        <xdr:cNvPr id="380" name="公債費負担の状況平均値テキスト"/>
        <xdr:cNvSpPr txBox="1"/>
      </xdr:nvSpPr>
      <xdr:spPr>
        <a:xfrm>
          <a:off x="17106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159455</xdr:rowOff>
    </xdr:to>
    <xdr:cxnSp macro="">
      <xdr:nvCxnSpPr>
        <xdr:cNvPr id="382" name="直線コネクタ 381"/>
        <xdr:cNvCxnSpPr/>
      </xdr:nvCxnSpPr>
      <xdr:spPr>
        <a:xfrm flipV="1">
          <a:off x="15290800" y="7186083"/>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159455</xdr:rowOff>
    </xdr:from>
    <xdr:to>
      <xdr:col>72</xdr:col>
      <xdr:colOff>203200</xdr:colOff>
      <xdr:row>43</xdr:row>
      <xdr:rowOff>108655</xdr:rowOff>
    </xdr:to>
    <xdr:cxnSp macro="">
      <xdr:nvCxnSpPr>
        <xdr:cNvPr id="385" name="直線コネクタ 384"/>
        <xdr:cNvCxnSpPr/>
      </xdr:nvCxnSpPr>
      <xdr:spPr>
        <a:xfrm flipV="1">
          <a:off x="14401800" y="73603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7" name="テキスト ボックス 386"/>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108655</xdr:rowOff>
    </xdr:from>
    <xdr:to>
      <xdr:col>68</xdr:col>
      <xdr:colOff>152400</xdr:colOff>
      <xdr:row>43</xdr:row>
      <xdr:rowOff>148872</xdr:rowOff>
    </xdr:to>
    <xdr:cxnSp macro="">
      <xdr:nvCxnSpPr>
        <xdr:cNvPr id="388" name="直線コネクタ 387"/>
        <xdr:cNvCxnSpPr/>
      </xdr:nvCxnSpPr>
      <xdr:spPr>
        <a:xfrm flipV="1">
          <a:off x="13512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99782</xdr:rowOff>
    </xdr:from>
    <xdr:ext cx="762000" cy="259045"/>
    <xdr:sp macro="" textlink="">
      <xdr:nvSpPr>
        <xdr:cNvPr id="390" name="テキスト ボックス 389"/>
        <xdr:cNvSpPr txBox="1"/>
      </xdr:nvSpPr>
      <xdr:spPr>
        <a:xfrm>
          <a:off x="14020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2" name="テキスト ボックス 391"/>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98" name="楕円 397"/>
        <xdr:cNvSpPr/>
      </xdr:nvSpPr>
      <xdr:spPr>
        <a:xfrm>
          <a:off x="16967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101899</xdr:rowOff>
    </xdr:from>
    <xdr:ext cx="762000" cy="259045"/>
    <xdr:sp macro="" textlink="">
      <xdr:nvSpPr>
        <xdr:cNvPr id="399" name="公債費負担の状況該当値テキスト"/>
        <xdr:cNvSpPr txBox="1"/>
      </xdr:nvSpPr>
      <xdr:spPr>
        <a:xfrm>
          <a:off x="17106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0" name="楕円 399"/>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1" name="テキスト ボックス 400"/>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108655</xdr:rowOff>
    </xdr:from>
    <xdr:to>
      <xdr:col>73</xdr:col>
      <xdr:colOff>44450</xdr:colOff>
      <xdr:row>43</xdr:row>
      <xdr:rowOff>38805</xdr:rowOff>
    </xdr:to>
    <xdr:sp macro="" textlink="">
      <xdr:nvSpPr>
        <xdr:cNvPr id="402" name="楕円 401"/>
        <xdr:cNvSpPr/>
      </xdr:nvSpPr>
      <xdr:spPr>
        <a:xfrm>
          <a:off x="15240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23582</xdr:rowOff>
    </xdr:from>
    <xdr:ext cx="762000" cy="259045"/>
    <xdr:sp macro="" textlink="">
      <xdr:nvSpPr>
        <xdr:cNvPr id="403" name="テキスト ボックス 402"/>
        <xdr:cNvSpPr txBox="1"/>
      </xdr:nvSpPr>
      <xdr:spPr>
        <a:xfrm>
          <a:off x="14909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57855</xdr:rowOff>
    </xdr:from>
    <xdr:to>
      <xdr:col>68</xdr:col>
      <xdr:colOff>203200</xdr:colOff>
      <xdr:row>43</xdr:row>
      <xdr:rowOff>159455</xdr:rowOff>
    </xdr:to>
    <xdr:sp macro="" textlink="">
      <xdr:nvSpPr>
        <xdr:cNvPr id="404" name="楕円 403"/>
        <xdr:cNvSpPr/>
      </xdr:nvSpPr>
      <xdr:spPr>
        <a:xfrm>
          <a:off x="14351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144232</xdr:rowOff>
    </xdr:from>
    <xdr:ext cx="762000" cy="259045"/>
    <xdr:sp macro="" textlink="">
      <xdr:nvSpPr>
        <xdr:cNvPr id="405" name="テキスト ボックス 404"/>
        <xdr:cNvSpPr txBox="1"/>
      </xdr:nvSpPr>
      <xdr:spPr>
        <a:xfrm>
          <a:off x="14020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06" name="楕円 405"/>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07" name="テキスト ボックス 406"/>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ポイント高いが、前年度と比べ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これは、地方債現在高が減少したことや、事業用地の買戻し等により設立法人の負債額等負担見込額が減少したこと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63839</xdr:rowOff>
    </xdr:from>
    <xdr:to>
      <xdr:col>81</xdr:col>
      <xdr:colOff>44450</xdr:colOff>
      <xdr:row>19</xdr:row>
      <xdr:rowOff>118533</xdr:rowOff>
    </xdr:to>
    <xdr:cxnSp macro="">
      <xdr:nvCxnSpPr>
        <xdr:cNvPr id="441" name="直線コネクタ 440"/>
        <xdr:cNvCxnSpPr/>
      </xdr:nvCxnSpPr>
      <xdr:spPr>
        <a:xfrm flipV="1">
          <a:off x="16179800" y="3321389"/>
          <a:ext cx="8382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35323</xdr:rowOff>
    </xdr:from>
    <xdr:ext cx="762000" cy="259045"/>
    <xdr:sp macro="" textlink="">
      <xdr:nvSpPr>
        <xdr:cNvPr id="442" name="将来負担の状況平均値テキスト"/>
        <xdr:cNvSpPr txBox="1"/>
      </xdr:nvSpPr>
      <xdr:spPr>
        <a:xfrm>
          <a:off x="17106900" y="29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118533</xdr:rowOff>
    </xdr:from>
    <xdr:to>
      <xdr:col>77</xdr:col>
      <xdr:colOff>44450</xdr:colOff>
      <xdr:row>20</xdr:row>
      <xdr:rowOff>58081</xdr:rowOff>
    </xdr:to>
    <xdr:cxnSp macro="">
      <xdr:nvCxnSpPr>
        <xdr:cNvPr id="444" name="直線コネクタ 443"/>
        <xdr:cNvCxnSpPr/>
      </xdr:nvCxnSpPr>
      <xdr:spPr>
        <a:xfrm flipV="1">
          <a:off x="15290800" y="337608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26687</xdr:rowOff>
    </xdr:from>
    <xdr:ext cx="736600" cy="259045"/>
    <xdr:sp macro="" textlink="">
      <xdr:nvSpPr>
        <xdr:cNvPr id="446" name="テキスト ボックス 445"/>
        <xdr:cNvSpPr txBox="1"/>
      </xdr:nvSpPr>
      <xdr:spPr>
        <a:xfrm>
          <a:off x="15798800" y="294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58081</xdr:rowOff>
    </xdr:from>
    <xdr:to>
      <xdr:col>72</xdr:col>
      <xdr:colOff>203200</xdr:colOff>
      <xdr:row>20</xdr:row>
      <xdr:rowOff>127254</xdr:rowOff>
    </xdr:to>
    <xdr:cxnSp macro="">
      <xdr:nvCxnSpPr>
        <xdr:cNvPr id="447" name="直線コネクタ 446"/>
        <xdr:cNvCxnSpPr/>
      </xdr:nvCxnSpPr>
      <xdr:spPr>
        <a:xfrm flipV="1">
          <a:off x="14401800" y="3487081"/>
          <a:ext cx="889000" cy="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104707</xdr:rowOff>
    </xdr:from>
    <xdr:ext cx="762000" cy="259045"/>
    <xdr:sp macro="" textlink="">
      <xdr:nvSpPr>
        <xdr:cNvPr id="449" name="テキスト ボックス 448"/>
        <xdr:cNvSpPr txBox="1"/>
      </xdr:nvSpPr>
      <xdr:spPr>
        <a:xfrm>
          <a:off x="14909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127254</xdr:rowOff>
    </xdr:from>
    <xdr:to>
      <xdr:col>68</xdr:col>
      <xdr:colOff>152400</xdr:colOff>
      <xdr:row>21</xdr:row>
      <xdr:rowOff>8086</xdr:rowOff>
    </xdr:to>
    <xdr:cxnSp macro="">
      <xdr:nvCxnSpPr>
        <xdr:cNvPr id="450" name="直線コネクタ 449"/>
        <xdr:cNvCxnSpPr/>
      </xdr:nvCxnSpPr>
      <xdr:spPr>
        <a:xfrm flipV="1">
          <a:off x="13512800" y="355625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1626</xdr:rowOff>
    </xdr:from>
    <xdr:ext cx="762000" cy="259045"/>
    <xdr:sp macro="" textlink="">
      <xdr:nvSpPr>
        <xdr:cNvPr id="452" name="テキスト ボックス 451"/>
        <xdr:cNvSpPr txBox="1"/>
      </xdr:nvSpPr>
      <xdr:spPr>
        <a:xfrm>
          <a:off x="14020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67581</xdr:rowOff>
    </xdr:from>
    <xdr:ext cx="762000" cy="259045"/>
    <xdr:sp macro="" textlink="">
      <xdr:nvSpPr>
        <xdr:cNvPr id="454" name="テキスト ボックス 453"/>
        <xdr:cNvSpPr txBox="1"/>
      </xdr:nvSpPr>
      <xdr:spPr>
        <a:xfrm>
          <a:off x="13131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13039</xdr:rowOff>
    </xdr:from>
    <xdr:to>
      <xdr:col>81</xdr:col>
      <xdr:colOff>95250</xdr:colOff>
      <xdr:row>19</xdr:row>
      <xdr:rowOff>114639</xdr:rowOff>
    </xdr:to>
    <xdr:sp macro="" textlink="">
      <xdr:nvSpPr>
        <xdr:cNvPr id="460" name="楕円 459"/>
        <xdr:cNvSpPr/>
      </xdr:nvSpPr>
      <xdr:spPr>
        <a:xfrm>
          <a:off x="169672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156566</xdr:rowOff>
    </xdr:from>
    <xdr:ext cx="762000" cy="259045"/>
    <xdr:sp macro="" textlink="">
      <xdr:nvSpPr>
        <xdr:cNvPr id="461" name="将来負担の状況該当値テキスト"/>
        <xdr:cNvSpPr txBox="1"/>
      </xdr:nvSpPr>
      <xdr:spPr>
        <a:xfrm>
          <a:off x="17106900" y="324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67733</xdr:rowOff>
    </xdr:from>
    <xdr:to>
      <xdr:col>77</xdr:col>
      <xdr:colOff>95250</xdr:colOff>
      <xdr:row>19</xdr:row>
      <xdr:rowOff>169333</xdr:rowOff>
    </xdr:to>
    <xdr:sp macro="" textlink="">
      <xdr:nvSpPr>
        <xdr:cNvPr id="462" name="楕円 461"/>
        <xdr:cNvSpPr/>
      </xdr:nvSpPr>
      <xdr:spPr>
        <a:xfrm>
          <a:off x="16129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154110</xdr:rowOff>
    </xdr:from>
    <xdr:ext cx="736600" cy="259045"/>
    <xdr:sp macro="" textlink="">
      <xdr:nvSpPr>
        <xdr:cNvPr id="463" name="テキスト ボックス 462"/>
        <xdr:cNvSpPr txBox="1"/>
      </xdr:nvSpPr>
      <xdr:spPr>
        <a:xfrm>
          <a:off x="15798800" y="341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7281</xdr:rowOff>
    </xdr:from>
    <xdr:to>
      <xdr:col>73</xdr:col>
      <xdr:colOff>44450</xdr:colOff>
      <xdr:row>20</xdr:row>
      <xdr:rowOff>108881</xdr:rowOff>
    </xdr:to>
    <xdr:sp macro="" textlink="">
      <xdr:nvSpPr>
        <xdr:cNvPr id="464" name="楕円 463"/>
        <xdr:cNvSpPr/>
      </xdr:nvSpPr>
      <xdr:spPr>
        <a:xfrm>
          <a:off x="15240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93658</xdr:rowOff>
    </xdr:from>
    <xdr:ext cx="762000" cy="259045"/>
    <xdr:sp macro="" textlink="">
      <xdr:nvSpPr>
        <xdr:cNvPr id="465" name="テキスト ボックス 464"/>
        <xdr:cNvSpPr txBox="1"/>
      </xdr:nvSpPr>
      <xdr:spPr>
        <a:xfrm>
          <a:off x="14909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76454</xdr:rowOff>
    </xdr:from>
    <xdr:to>
      <xdr:col>68</xdr:col>
      <xdr:colOff>203200</xdr:colOff>
      <xdr:row>21</xdr:row>
      <xdr:rowOff>6604</xdr:rowOff>
    </xdr:to>
    <xdr:sp macro="" textlink="">
      <xdr:nvSpPr>
        <xdr:cNvPr id="466" name="楕円 465"/>
        <xdr:cNvSpPr/>
      </xdr:nvSpPr>
      <xdr:spPr>
        <a:xfrm>
          <a:off x="14351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162831</xdr:rowOff>
    </xdr:from>
    <xdr:ext cx="762000" cy="259045"/>
    <xdr:sp macro="" textlink="">
      <xdr:nvSpPr>
        <xdr:cNvPr id="467" name="テキスト ボックス 466"/>
        <xdr:cNvSpPr txBox="1"/>
      </xdr:nvSpPr>
      <xdr:spPr>
        <a:xfrm>
          <a:off x="14020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128736</xdr:rowOff>
    </xdr:from>
    <xdr:to>
      <xdr:col>64</xdr:col>
      <xdr:colOff>152400</xdr:colOff>
      <xdr:row>21</xdr:row>
      <xdr:rowOff>58886</xdr:rowOff>
    </xdr:to>
    <xdr:sp macro="" textlink="">
      <xdr:nvSpPr>
        <xdr:cNvPr id="468" name="楕円 467"/>
        <xdr:cNvSpPr/>
      </xdr:nvSpPr>
      <xdr:spPr>
        <a:xfrm>
          <a:off x="13462000" y="35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43663</xdr:rowOff>
    </xdr:from>
    <xdr:ext cx="762000" cy="259045"/>
    <xdr:sp macro="" textlink="">
      <xdr:nvSpPr>
        <xdr:cNvPr id="469" name="テキスト ボックス 468"/>
        <xdr:cNvSpPr txBox="1"/>
      </xdr:nvSpPr>
      <xdr:spPr>
        <a:xfrm>
          <a:off x="13131800" y="364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人件費については、定員管理の方針に基づき、計画的に職員数の見直しなどを行っているが、平成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年度は、発達障害対応支援員の拡充などにより増加した。平成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年度は、県が負担していた義務教育等に係る教職員の給与等を本市が負担することになったことなどにより増加した。平成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年度は、前年度に比べて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32.0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また、次頁の人件費及び人件費に準ずる費用の人口１人当たりの歳出決算額は、依然として類似団体内平均値を上回っている。その理由及び分析については、（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）市町村財政比較表の「定員管理の状況」分析欄を参照。</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152400</xdr:rowOff>
    </xdr:from>
    <xdr:to>
      <xdr:col>24</xdr:col>
      <xdr:colOff>25400</xdr:colOff>
      <xdr:row>39</xdr:row>
      <xdr:rowOff>19050</xdr:rowOff>
    </xdr:to>
    <xdr:cxnSp macro="">
      <xdr:nvCxnSpPr>
        <xdr:cNvPr id="66" name="直線コネクタ 65"/>
        <xdr:cNvCxnSpPr/>
      </xdr:nvCxnSpPr>
      <xdr:spPr>
        <a:xfrm flipV="1">
          <a:off x="3987800" y="666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39</xdr:row>
      <xdr:rowOff>19050</xdr:rowOff>
    </xdr:to>
    <xdr:cxnSp macro="">
      <xdr:nvCxnSpPr>
        <xdr:cNvPr id="69" name="直線コネクタ 68"/>
        <xdr:cNvCxnSpPr/>
      </xdr:nvCxnSpPr>
      <xdr:spPr>
        <a:xfrm>
          <a:off x="3098800" y="57277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152400</xdr:rowOff>
    </xdr:from>
    <xdr:to>
      <xdr:col>15</xdr:col>
      <xdr:colOff>98425</xdr:colOff>
      <xdr:row>33</xdr:row>
      <xdr:rowOff>69850</xdr:rowOff>
    </xdr:to>
    <xdr:cxnSp macro="">
      <xdr:nvCxnSpPr>
        <xdr:cNvPr id="72" name="直線コネクタ 71"/>
        <xdr:cNvCxnSpPr/>
      </xdr:nvCxnSpPr>
      <xdr:spPr>
        <a:xfrm>
          <a:off x="2209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152400</xdr:rowOff>
    </xdr:from>
    <xdr:to>
      <xdr:col>11</xdr:col>
      <xdr:colOff>9525</xdr:colOff>
      <xdr:row>33</xdr:row>
      <xdr:rowOff>69850</xdr:rowOff>
    </xdr:to>
    <xdr:cxnSp macro="">
      <xdr:nvCxnSpPr>
        <xdr:cNvPr id="75" name="直線コネクタ 74"/>
        <xdr:cNvCxnSpPr/>
      </xdr:nvCxnSpPr>
      <xdr:spPr>
        <a:xfrm flipV="1">
          <a:off x="1320800" y="5638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101600</xdr:rowOff>
    </xdr:from>
    <xdr:to>
      <xdr:col>24</xdr:col>
      <xdr:colOff>76200</xdr:colOff>
      <xdr:row>39</xdr:row>
      <xdr:rowOff>31750</xdr:rowOff>
    </xdr:to>
    <xdr:sp macro="" textlink="">
      <xdr:nvSpPr>
        <xdr:cNvPr id="85" name="楕円 84"/>
        <xdr:cNvSpPr/>
      </xdr:nvSpPr>
      <xdr:spPr>
        <a:xfrm>
          <a:off x="47752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73677</xdr:rowOff>
    </xdr:from>
    <xdr:ext cx="762000" cy="259045"/>
    <xdr:sp macro="" textlink="">
      <xdr:nvSpPr>
        <xdr:cNvPr id="86" name="人件費該当値テキスト"/>
        <xdr:cNvSpPr txBox="1"/>
      </xdr:nvSpPr>
      <xdr:spPr>
        <a:xfrm>
          <a:off x="49149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139700</xdr:rowOff>
    </xdr:from>
    <xdr:to>
      <xdr:col>20</xdr:col>
      <xdr:colOff>38100</xdr:colOff>
      <xdr:row>39</xdr:row>
      <xdr:rowOff>69850</xdr:rowOff>
    </xdr:to>
    <xdr:sp macro="" textlink="">
      <xdr:nvSpPr>
        <xdr:cNvPr id="87" name="楕円 86"/>
        <xdr:cNvSpPr/>
      </xdr:nvSpPr>
      <xdr:spPr>
        <a:xfrm>
          <a:off x="3937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54627</xdr:rowOff>
    </xdr:from>
    <xdr:ext cx="736600" cy="259045"/>
    <xdr:sp macro="" textlink="">
      <xdr:nvSpPr>
        <xdr:cNvPr id="88" name="テキスト ボックス 87"/>
        <xdr:cNvSpPr txBox="1"/>
      </xdr:nvSpPr>
      <xdr:spPr>
        <a:xfrm>
          <a:off x="3606800" y="674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9" name="楕円 88"/>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101600</xdr:rowOff>
    </xdr:from>
    <xdr:to>
      <xdr:col>11</xdr:col>
      <xdr:colOff>60325</xdr:colOff>
      <xdr:row>33</xdr:row>
      <xdr:rowOff>31750</xdr:rowOff>
    </xdr:to>
    <xdr:sp macro="" textlink="">
      <xdr:nvSpPr>
        <xdr:cNvPr id="91" name="楕円 90"/>
        <xdr:cNvSpPr/>
      </xdr:nvSpPr>
      <xdr:spPr>
        <a:xfrm>
          <a:off x="2159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、県費負担教職員に係る給与負担等が本市へ移譲されたことに伴い経常一般財源等が増加したため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％前後で推移しており、類似団体内平均値と比べて低い水準を維持している。これは施設運営の効率化や光熱水費の削減などに努めてきた結果であると考えられる。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25400</xdr:rowOff>
    </xdr:from>
    <xdr:to>
      <xdr:col>82</xdr:col>
      <xdr:colOff>107950</xdr:colOff>
      <xdr:row>16</xdr:row>
      <xdr:rowOff>63500</xdr:rowOff>
    </xdr:to>
    <xdr:cxnSp macro="">
      <xdr:nvCxnSpPr>
        <xdr:cNvPr id="127" name="直線コネクタ 126"/>
        <xdr:cNvCxnSpPr/>
      </xdr:nvCxnSpPr>
      <xdr:spPr>
        <a:xfrm flipV="1">
          <a:off x="15671800" y="276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63500</xdr:rowOff>
    </xdr:from>
    <xdr:to>
      <xdr:col>78</xdr:col>
      <xdr:colOff>69850</xdr:colOff>
      <xdr:row>17</xdr:row>
      <xdr:rowOff>44450</xdr:rowOff>
    </xdr:to>
    <xdr:cxnSp macro="">
      <xdr:nvCxnSpPr>
        <xdr:cNvPr id="130" name="直線コネクタ 129"/>
        <xdr:cNvCxnSpPr/>
      </xdr:nvCxnSpPr>
      <xdr:spPr>
        <a:xfrm flipV="1">
          <a:off x="14782800" y="2806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44450</xdr:rowOff>
    </xdr:to>
    <xdr:cxnSp macro="">
      <xdr:nvCxnSpPr>
        <xdr:cNvPr id="133" name="直線コネクタ 132"/>
        <xdr:cNvCxnSpPr/>
      </xdr:nvCxnSpPr>
      <xdr:spPr>
        <a:xfrm>
          <a:off x="13893800" y="293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19050</xdr:rowOff>
    </xdr:to>
    <xdr:cxnSp macro="">
      <xdr:nvCxnSpPr>
        <xdr:cNvPr id="136" name="直線コネクタ 135"/>
        <xdr:cNvCxnSpPr/>
      </xdr:nvCxnSpPr>
      <xdr:spPr>
        <a:xfrm>
          <a:off x="13004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6" name="楕円 145"/>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48" name="楕円 147"/>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49" name="テキスト ボックス 148"/>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165100</xdr:rowOff>
    </xdr:from>
    <xdr:to>
      <xdr:col>74</xdr:col>
      <xdr:colOff>31750</xdr:colOff>
      <xdr:row>17</xdr:row>
      <xdr:rowOff>95250</xdr:rowOff>
    </xdr:to>
    <xdr:sp macro="" textlink="">
      <xdr:nvSpPr>
        <xdr:cNvPr id="150" name="楕円 149"/>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51" name="テキスト ボックス 150"/>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2" name="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80027</xdr:rowOff>
    </xdr:from>
    <xdr:ext cx="762000" cy="259045"/>
    <xdr:sp macro="" textlink="">
      <xdr:nvSpPr>
        <xdr:cNvPr id="153" name="テキスト ボックス 152"/>
        <xdr:cNvSpPr txBox="1"/>
      </xdr:nvSpPr>
      <xdr:spPr>
        <a:xfrm>
          <a:off x="13512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29227</xdr:rowOff>
    </xdr:from>
    <xdr:ext cx="762000" cy="259045"/>
    <xdr:sp macro="" textlink="">
      <xdr:nvSpPr>
        <xdr:cNvPr id="155" name="テキスト ボックス 154"/>
        <xdr:cNvSpPr txBox="1"/>
      </xdr:nvSpPr>
      <xdr:spPr>
        <a:xfrm>
          <a:off x="12623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％と類似団体内平均値と比べて高い水準にある。平成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年度は、県費負担教職員に係る給与負担等が本市へ移譲されたことに伴う経常一般財源等が増加したことなどにより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年度は、障害者福祉施策に係る経費や児童福祉施策に係る経費が増加したことなどにより、前年度に比べて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59</xdr:row>
      <xdr:rowOff>4535</xdr:rowOff>
    </xdr:to>
    <xdr:cxnSp macro="">
      <xdr:nvCxnSpPr>
        <xdr:cNvPr id="190" name="直線コネクタ 189"/>
        <xdr:cNvCxnSpPr/>
      </xdr:nvCxnSpPr>
      <xdr:spPr>
        <a:xfrm>
          <a:off x="3987800" y="100547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59</xdr:row>
      <xdr:rowOff>151493</xdr:rowOff>
    </xdr:to>
    <xdr:cxnSp macro="">
      <xdr:nvCxnSpPr>
        <xdr:cNvPr id="193" name="直線コネクタ 192"/>
        <xdr:cNvCxnSpPr/>
      </xdr:nvCxnSpPr>
      <xdr:spPr>
        <a:xfrm flipV="1">
          <a:off x="3098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24692</xdr:rowOff>
    </xdr:from>
    <xdr:ext cx="736600" cy="259045"/>
    <xdr:sp macro="" textlink="">
      <xdr:nvSpPr>
        <xdr:cNvPr id="195" name="テキスト ボックス 194"/>
        <xdr:cNvSpPr txBox="1"/>
      </xdr:nvSpPr>
      <xdr:spPr>
        <a:xfrm>
          <a:off x="3606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4535</xdr:rowOff>
    </xdr:from>
    <xdr:to>
      <xdr:col>15</xdr:col>
      <xdr:colOff>98425</xdr:colOff>
      <xdr:row>59</xdr:row>
      <xdr:rowOff>151493</xdr:rowOff>
    </xdr:to>
    <xdr:cxnSp macro="">
      <xdr:nvCxnSpPr>
        <xdr:cNvPr id="196" name="直線コネクタ 195"/>
        <xdr:cNvCxnSpPr/>
      </xdr:nvCxnSpPr>
      <xdr:spPr>
        <a:xfrm>
          <a:off x="2209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4535</xdr:rowOff>
    </xdr:from>
    <xdr:to>
      <xdr:col>11</xdr:col>
      <xdr:colOff>9525</xdr:colOff>
      <xdr:row>59</xdr:row>
      <xdr:rowOff>151493</xdr:rowOff>
    </xdr:to>
    <xdr:cxnSp macro="">
      <xdr:nvCxnSpPr>
        <xdr:cNvPr id="199" name="直線コネクタ 198"/>
        <xdr:cNvCxnSpPr/>
      </xdr:nvCxnSpPr>
      <xdr:spPr>
        <a:xfrm flipV="1">
          <a:off x="1320800" y="101200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199</xdr:rowOff>
    </xdr:from>
    <xdr:ext cx="762000" cy="259045"/>
    <xdr:sp macro="" textlink="">
      <xdr:nvSpPr>
        <xdr:cNvPr id="201" name="テキスト ボックス 200"/>
        <xdr:cNvSpPr txBox="1"/>
      </xdr:nvSpPr>
      <xdr:spPr>
        <a:xfrm>
          <a:off x="1828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65512</xdr:rowOff>
    </xdr:from>
    <xdr:ext cx="762000" cy="259045"/>
    <xdr:sp macro="" textlink="">
      <xdr:nvSpPr>
        <xdr:cNvPr id="203" name="テキスト ボックス 202"/>
        <xdr:cNvSpPr txBox="1"/>
      </xdr:nvSpPr>
      <xdr:spPr>
        <a:xfrm>
          <a:off x="939800" y="9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9" name="楕円 208"/>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0"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11" name="楕円 210"/>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2" name="テキスト ボックス 211"/>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3" name="楕円 212"/>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4" name="テキスト ボックス 213"/>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15" name="楕円 214"/>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16" name="テキスト ボックス 215"/>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7" name="楕円 216"/>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18" name="テキスト ボックス 217"/>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年度のその他の経費に係る経常収支比率は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維持補修に係る経費は増加したものの、それ以上に市税などの経常一般財源等が増加したことなどによる。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12700</xdr:rowOff>
    </xdr:to>
    <xdr:cxnSp macro="">
      <xdr:nvCxnSpPr>
        <xdr:cNvPr id="251" name="直線コネクタ 250"/>
        <xdr:cNvCxnSpPr/>
      </xdr:nvCxnSpPr>
      <xdr:spPr>
        <a:xfrm flipV="1">
          <a:off x="15671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50800</xdr:rowOff>
    </xdr:to>
    <xdr:cxnSp macro="">
      <xdr:nvCxnSpPr>
        <xdr:cNvPr id="254" name="直線コネクタ 253"/>
        <xdr:cNvCxnSpPr/>
      </xdr:nvCxnSpPr>
      <xdr:spPr>
        <a:xfrm flipV="1">
          <a:off x="14782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6" name="テキスト ボックス 25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50800</xdr:rowOff>
    </xdr:to>
    <xdr:cxnSp macro="">
      <xdr:nvCxnSpPr>
        <xdr:cNvPr id="257" name="直線コネクタ 256"/>
        <xdr:cNvCxnSpPr/>
      </xdr:nvCxnSpPr>
      <xdr:spPr>
        <a:xfrm>
          <a:off x="13893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59" name="テキスト ボックス 258"/>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12700</xdr:rowOff>
    </xdr:to>
    <xdr:cxnSp macro="">
      <xdr:nvCxnSpPr>
        <xdr:cNvPr id="260" name="直線コネクタ 259"/>
        <xdr:cNvCxnSpPr/>
      </xdr:nvCxnSpPr>
      <xdr:spPr>
        <a:xfrm>
          <a:off x="13004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35577</xdr:rowOff>
    </xdr:from>
    <xdr:ext cx="762000" cy="259045"/>
    <xdr:sp macro="" textlink="">
      <xdr:nvSpPr>
        <xdr:cNvPr id="262" name="テキスト ボックス 261"/>
        <xdr:cNvSpPr txBox="1"/>
      </xdr:nvSpPr>
      <xdr:spPr>
        <a:xfrm>
          <a:off x="13512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70" name="楕円 269"/>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130827</xdr:rowOff>
    </xdr:from>
    <xdr:ext cx="762000" cy="259045"/>
    <xdr:sp macro="" textlink="">
      <xdr:nvSpPr>
        <xdr:cNvPr id="271" name="その他該当値テキスト"/>
        <xdr:cNvSpPr txBox="1"/>
      </xdr:nvSpPr>
      <xdr:spPr>
        <a:xfrm>
          <a:off x="16598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4" name="楕円 273"/>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75" name="テキスト ボックス 274"/>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6" name="楕円 275"/>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48277</xdr:rowOff>
    </xdr:from>
    <xdr:ext cx="762000" cy="259045"/>
    <xdr:sp macro="" textlink="">
      <xdr:nvSpPr>
        <xdr:cNvPr id="277" name="テキスト ボックス 276"/>
        <xdr:cNvSpPr txBox="1"/>
      </xdr:nvSpPr>
      <xdr:spPr>
        <a:xfrm>
          <a:off x="13512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地下鉄特例債元金償還補助金が減少したことなどによるものである。また、類似団体内平均値と比べて高い水準にある。これは公営企業などへの繰出が多額になっていること及び名古屋港を管理する一部事務組合を設置し、負担金を支出していることが主な要因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159657</xdr:rowOff>
    </xdr:from>
    <xdr:to>
      <xdr:col>82</xdr:col>
      <xdr:colOff>107950</xdr:colOff>
      <xdr:row>40</xdr:row>
      <xdr:rowOff>12700</xdr:rowOff>
    </xdr:to>
    <xdr:cxnSp macro="">
      <xdr:nvCxnSpPr>
        <xdr:cNvPr id="309" name="直線コネクタ 308"/>
        <xdr:cNvCxnSpPr/>
      </xdr:nvCxnSpPr>
      <xdr:spPr>
        <a:xfrm flipV="1">
          <a:off x="16510000" y="5646057"/>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156227</xdr:rowOff>
    </xdr:from>
    <xdr:ext cx="762000" cy="259045"/>
    <xdr:sp macro="" textlink="">
      <xdr:nvSpPr>
        <xdr:cNvPr id="310"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xdr:rowOff>
    </xdr:from>
    <xdr:to>
      <xdr:col>82</xdr:col>
      <xdr:colOff>196850</xdr:colOff>
      <xdr:row>40</xdr:row>
      <xdr:rowOff>12700</xdr:rowOff>
    </xdr:to>
    <xdr:cxnSp macro="">
      <xdr:nvCxnSpPr>
        <xdr:cNvPr id="311" name="直線コネクタ 310"/>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74584</xdr:rowOff>
    </xdr:from>
    <xdr:ext cx="762000" cy="259045"/>
    <xdr:sp macro="" textlink="">
      <xdr:nvSpPr>
        <xdr:cNvPr id="312"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159657</xdr:rowOff>
    </xdr:from>
    <xdr:to>
      <xdr:col>82</xdr:col>
      <xdr:colOff>196850</xdr:colOff>
      <xdr:row>32</xdr:row>
      <xdr:rowOff>159657</xdr:rowOff>
    </xdr:to>
    <xdr:cxnSp macro="">
      <xdr:nvCxnSpPr>
        <xdr:cNvPr id="313" name="直線コネクタ 312"/>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37193</xdr:rowOff>
    </xdr:from>
    <xdr:to>
      <xdr:col>82</xdr:col>
      <xdr:colOff>107950</xdr:colOff>
      <xdr:row>39</xdr:row>
      <xdr:rowOff>135165</xdr:rowOff>
    </xdr:to>
    <xdr:cxnSp macro="">
      <xdr:nvCxnSpPr>
        <xdr:cNvPr id="314" name="直線コネクタ 313"/>
        <xdr:cNvCxnSpPr/>
      </xdr:nvCxnSpPr>
      <xdr:spPr>
        <a:xfrm flipV="1">
          <a:off x="15671800" y="6723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135165</xdr:rowOff>
    </xdr:from>
    <xdr:to>
      <xdr:col>78</xdr:col>
      <xdr:colOff>69850</xdr:colOff>
      <xdr:row>41</xdr:row>
      <xdr:rowOff>69850</xdr:rowOff>
    </xdr:to>
    <xdr:cxnSp macro="">
      <xdr:nvCxnSpPr>
        <xdr:cNvPr id="317" name="直線コネクタ 316"/>
        <xdr:cNvCxnSpPr/>
      </xdr:nvCxnSpPr>
      <xdr:spPr>
        <a:xfrm flipV="1">
          <a:off x="14782800" y="68217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108857</xdr:rowOff>
    </xdr:from>
    <xdr:to>
      <xdr:col>78</xdr:col>
      <xdr:colOff>120650</xdr:colOff>
      <xdr:row>37</xdr:row>
      <xdr:rowOff>39007</xdr:rowOff>
    </xdr:to>
    <xdr:sp macro="" textlink="">
      <xdr:nvSpPr>
        <xdr:cNvPr id="318" name="フローチャート: 判断 317"/>
        <xdr:cNvSpPr/>
      </xdr:nvSpPr>
      <xdr:spPr>
        <a:xfrm>
          <a:off x="15621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49184</xdr:rowOff>
    </xdr:from>
    <xdr:ext cx="736600" cy="259045"/>
    <xdr:sp macro="" textlink="">
      <xdr:nvSpPr>
        <xdr:cNvPr id="319" name="テキスト ボックス 318"/>
        <xdr:cNvSpPr txBox="1"/>
      </xdr:nvSpPr>
      <xdr:spPr>
        <a:xfrm>
          <a:off x="15290800" y="604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4535</xdr:rowOff>
    </xdr:from>
    <xdr:to>
      <xdr:col>73</xdr:col>
      <xdr:colOff>180975</xdr:colOff>
      <xdr:row>41</xdr:row>
      <xdr:rowOff>69850</xdr:rowOff>
    </xdr:to>
    <xdr:cxnSp macro="">
      <xdr:nvCxnSpPr>
        <xdr:cNvPr id="320" name="直線コネクタ 319"/>
        <xdr:cNvCxnSpPr/>
      </xdr:nvCxnSpPr>
      <xdr:spPr>
        <a:xfrm>
          <a:off x="13893800" y="7033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133350</xdr:rowOff>
    </xdr:from>
    <xdr:to>
      <xdr:col>74</xdr:col>
      <xdr:colOff>31750</xdr:colOff>
      <xdr:row>38</xdr:row>
      <xdr:rowOff>63500</xdr:rowOff>
    </xdr:to>
    <xdr:sp macro="" textlink="">
      <xdr:nvSpPr>
        <xdr:cNvPr id="321" name="フローチャート: 判断 320"/>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73677</xdr:rowOff>
    </xdr:from>
    <xdr:ext cx="762000" cy="259045"/>
    <xdr:sp macro="" textlink="">
      <xdr:nvSpPr>
        <xdr:cNvPr id="322" name="テキスト ボックス 321"/>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4535</xdr:rowOff>
    </xdr:from>
    <xdr:to>
      <xdr:col>69</xdr:col>
      <xdr:colOff>92075</xdr:colOff>
      <xdr:row>41</xdr:row>
      <xdr:rowOff>4535</xdr:rowOff>
    </xdr:to>
    <xdr:cxnSp macro="">
      <xdr:nvCxnSpPr>
        <xdr:cNvPr id="323" name="直線コネクタ 322"/>
        <xdr:cNvCxnSpPr/>
      </xdr:nvCxnSpPr>
      <xdr:spPr>
        <a:xfrm>
          <a:off x="13004800" y="7033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24" name="フローチャート: 判断 323"/>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57349</xdr:rowOff>
    </xdr:from>
    <xdr:ext cx="762000" cy="259045"/>
    <xdr:sp macro="" textlink="">
      <xdr:nvSpPr>
        <xdr:cNvPr id="325" name="テキスト ボックス 324"/>
        <xdr:cNvSpPr txBox="1"/>
      </xdr:nvSpPr>
      <xdr:spPr>
        <a:xfrm>
          <a:off x="13512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166007</xdr:rowOff>
    </xdr:from>
    <xdr:to>
      <xdr:col>65</xdr:col>
      <xdr:colOff>53975</xdr:colOff>
      <xdr:row>38</xdr:row>
      <xdr:rowOff>96157</xdr:rowOff>
    </xdr:to>
    <xdr:sp macro="" textlink="">
      <xdr:nvSpPr>
        <xdr:cNvPr id="326" name="フローチャート: 判断 325"/>
        <xdr:cNvSpPr/>
      </xdr:nvSpPr>
      <xdr:spPr>
        <a:xfrm>
          <a:off x="12954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106334</xdr:rowOff>
    </xdr:from>
    <xdr:ext cx="762000" cy="259045"/>
    <xdr:sp macro="" textlink="">
      <xdr:nvSpPr>
        <xdr:cNvPr id="327" name="テキスト ボックス 326"/>
        <xdr:cNvSpPr txBox="1"/>
      </xdr:nvSpPr>
      <xdr:spPr>
        <a:xfrm>
          <a:off x="12623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157843</xdr:rowOff>
    </xdr:from>
    <xdr:to>
      <xdr:col>82</xdr:col>
      <xdr:colOff>158750</xdr:colOff>
      <xdr:row>39</xdr:row>
      <xdr:rowOff>87993</xdr:rowOff>
    </xdr:to>
    <xdr:sp macro="" textlink="">
      <xdr:nvSpPr>
        <xdr:cNvPr id="333" name="楕円 332"/>
        <xdr:cNvSpPr/>
      </xdr:nvSpPr>
      <xdr:spPr>
        <a:xfrm>
          <a:off x="16459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129920</xdr:rowOff>
    </xdr:from>
    <xdr:ext cx="762000" cy="259045"/>
    <xdr:sp macro="" textlink="">
      <xdr:nvSpPr>
        <xdr:cNvPr id="334" name="補助費等該当値テキスト"/>
        <xdr:cNvSpPr txBox="1"/>
      </xdr:nvSpPr>
      <xdr:spPr>
        <a:xfrm>
          <a:off x="16598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84365</xdr:rowOff>
    </xdr:from>
    <xdr:to>
      <xdr:col>78</xdr:col>
      <xdr:colOff>120650</xdr:colOff>
      <xdr:row>40</xdr:row>
      <xdr:rowOff>14515</xdr:rowOff>
    </xdr:to>
    <xdr:sp macro="" textlink="">
      <xdr:nvSpPr>
        <xdr:cNvPr id="335" name="楕円 334"/>
        <xdr:cNvSpPr/>
      </xdr:nvSpPr>
      <xdr:spPr>
        <a:xfrm>
          <a:off x="15621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170742</xdr:rowOff>
    </xdr:from>
    <xdr:ext cx="736600" cy="259045"/>
    <xdr:sp macro="" textlink="">
      <xdr:nvSpPr>
        <xdr:cNvPr id="336" name="テキスト ボックス 335"/>
        <xdr:cNvSpPr txBox="1"/>
      </xdr:nvSpPr>
      <xdr:spPr>
        <a:xfrm>
          <a:off x="15290800" y="685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19050</xdr:rowOff>
    </xdr:from>
    <xdr:to>
      <xdr:col>74</xdr:col>
      <xdr:colOff>31750</xdr:colOff>
      <xdr:row>41</xdr:row>
      <xdr:rowOff>120650</xdr:rowOff>
    </xdr:to>
    <xdr:sp macro="" textlink="">
      <xdr:nvSpPr>
        <xdr:cNvPr id="337" name="楕円 336"/>
        <xdr:cNvSpPr/>
      </xdr:nvSpPr>
      <xdr:spPr>
        <a:xfrm>
          <a:off x="14732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105427</xdr:rowOff>
    </xdr:from>
    <xdr:ext cx="762000" cy="259045"/>
    <xdr:sp macro="" textlink="">
      <xdr:nvSpPr>
        <xdr:cNvPr id="338" name="テキスト ボックス 337"/>
        <xdr:cNvSpPr txBox="1"/>
      </xdr:nvSpPr>
      <xdr:spPr>
        <a:xfrm>
          <a:off x="14401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125185</xdr:rowOff>
    </xdr:from>
    <xdr:to>
      <xdr:col>69</xdr:col>
      <xdr:colOff>142875</xdr:colOff>
      <xdr:row>41</xdr:row>
      <xdr:rowOff>55335</xdr:rowOff>
    </xdr:to>
    <xdr:sp macro="" textlink="">
      <xdr:nvSpPr>
        <xdr:cNvPr id="339" name="楕円 338"/>
        <xdr:cNvSpPr/>
      </xdr:nvSpPr>
      <xdr:spPr>
        <a:xfrm>
          <a:off x="13843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40" name="テキスト ボックス 339"/>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41" name="楕円 340"/>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42" name="テキスト ボックス 341"/>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17.4</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で、類似団体内平均値と比べて低い水準を維持している。また、前年度から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ポイント減少しているが、これは平成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年度以降、利率の低下に伴い利子支払額が減少したことが主な要因であると考えられる。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今後も地方債発行にあたり、実質公債費比率や地方債現在高等に注視しながら、将来世代に過度の負担を残さないように十分留意する必要がある。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4535</xdr:rowOff>
    </xdr:from>
    <xdr:to>
      <xdr:col>24</xdr:col>
      <xdr:colOff>25400</xdr:colOff>
      <xdr:row>81</xdr:row>
      <xdr:rowOff>135164</xdr:rowOff>
    </xdr:to>
    <xdr:cxnSp macro="">
      <xdr:nvCxnSpPr>
        <xdr:cNvPr id="372" name="直線コネクタ 371"/>
        <xdr:cNvCxnSpPr/>
      </xdr:nvCxnSpPr>
      <xdr:spPr>
        <a:xfrm flipV="1">
          <a:off x="4826000" y="12520385"/>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107241</xdr:rowOff>
    </xdr:from>
    <xdr:ext cx="762000" cy="259045"/>
    <xdr:sp macro="" textlink="">
      <xdr:nvSpPr>
        <xdr:cNvPr id="373" name="公債費最小値テキスト"/>
        <xdr:cNvSpPr txBox="1"/>
      </xdr:nvSpPr>
      <xdr:spPr>
        <a:xfrm>
          <a:off x="4914900" y="1399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135164</xdr:rowOff>
    </xdr:from>
    <xdr:to>
      <xdr:col>24</xdr:col>
      <xdr:colOff>114300</xdr:colOff>
      <xdr:row>81</xdr:row>
      <xdr:rowOff>135164</xdr:rowOff>
    </xdr:to>
    <xdr:cxnSp macro="">
      <xdr:nvCxnSpPr>
        <xdr:cNvPr id="374" name="直線コネクタ 373"/>
        <xdr:cNvCxnSpPr/>
      </xdr:nvCxnSpPr>
      <xdr:spPr>
        <a:xfrm>
          <a:off x="4737100" y="1402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4535</xdr:rowOff>
    </xdr:from>
    <xdr:to>
      <xdr:col>24</xdr:col>
      <xdr:colOff>114300</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76</xdr:row>
      <xdr:rowOff>29029</xdr:rowOff>
    </xdr:to>
    <xdr:cxnSp macro="">
      <xdr:nvCxnSpPr>
        <xdr:cNvPr id="377" name="直線コネクタ 376"/>
        <xdr:cNvCxnSpPr/>
      </xdr:nvCxnSpPr>
      <xdr:spPr>
        <a:xfrm flipV="1">
          <a:off x="3987800" y="130102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78" name="公債費平均値テキスト"/>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9" name="フローチャート: 判断 378"/>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29029</xdr:rowOff>
    </xdr:from>
    <xdr:to>
      <xdr:col>19</xdr:col>
      <xdr:colOff>187325</xdr:colOff>
      <xdr:row>79</xdr:row>
      <xdr:rowOff>4536</xdr:rowOff>
    </xdr:to>
    <xdr:cxnSp macro="">
      <xdr:nvCxnSpPr>
        <xdr:cNvPr id="380" name="直線コネクタ 379"/>
        <xdr:cNvCxnSpPr/>
      </xdr:nvCxnSpPr>
      <xdr:spPr>
        <a:xfrm flipV="1">
          <a:off x="3098800" y="13059229"/>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35379</xdr:rowOff>
    </xdr:from>
    <xdr:to>
      <xdr:col>20</xdr:col>
      <xdr:colOff>38100</xdr:colOff>
      <xdr:row>77</xdr:row>
      <xdr:rowOff>136979</xdr:rowOff>
    </xdr:to>
    <xdr:sp macro="" textlink="">
      <xdr:nvSpPr>
        <xdr:cNvPr id="381" name="フローチャート: 判断 380"/>
        <xdr:cNvSpPr/>
      </xdr:nvSpPr>
      <xdr:spPr>
        <a:xfrm>
          <a:off x="3937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121756</xdr:rowOff>
    </xdr:from>
    <xdr:ext cx="736600" cy="259045"/>
    <xdr:sp macro="" textlink="">
      <xdr:nvSpPr>
        <xdr:cNvPr id="382" name="テキスト ボックス 381"/>
        <xdr:cNvSpPr txBox="1"/>
      </xdr:nvSpPr>
      <xdr:spPr>
        <a:xfrm>
          <a:off x="3606800" y="13323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4536</xdr:rowOff>
    </xdr:from>
    <xdr:to>
      <xdr:col>15</xdr:col>
      <xdr:colOff>98425</xdr:colOff>
      <xdr:row>79</xdr:row>
      <xdr:rowOff>20864</xdr:rowOff>
    </xdr:to>
    <xdr:cxnSp macro="">
      <xdr:nvCxnSpPr>
        <xdr:cNvPr id="383" name="直線コネクタ 382"/>
        <xdr:cNvCxnSpPr/>
      </xdr:nvCxnSpPr>
      <xdr:spPr>
        <a:xfrm flipV="1">
          <a:off x="2209800" y="13549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10886</xdr:rowOff>
    </xdr:from>
    <xdr:to>
      <xdr:col>15</xdr:col>
      <xdr:colOff>149225</xdr:colOff>
      <xdr:row>80</xdr:row>
      <xdr:rowOff>112486</xdr:rowOff>
    </xdr:to>
    <xdr:sp macro="" textlink="">
      <xdr:nvSpPr>
        <xdr:cNvPr id="384" name="フローチャート: 判断 383"/>
        <xdr:cNvSpPr/>
      </xdr:nvSpPr>
      <xdr:spPr>
        <a:xfrm>
          <a:off x="3048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97263</xdr:rowOff>
    </xdr:from>
    <xdr:ext cx="762000" cy="259045"/>
    <xdr:sp macro="" textlink="">
      <xdr:nvSpPr>
        <xdr:cNvPr id="385" name="テキスト ボックス 384"/>
        <xdr:cNvSpPr txBox="1"/>
      </xdr:nvSpPr>
      <xdr:spPr>
        <a:xfrm>
          <a:off x="27178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135164</xdr:rowOff>
    </xdr:to>
    <xdr:cxnSp macro="">
      <xdr:nvCxnSpPr>
        <xdr:cNvPr id="386" name="直線コネクタ 385"/>
        <xdr:cNvCxnSpPr/>
      </xdr:nvCxnSpPr>
      <xdr:spPr>
        <a:xfrm flipV="1">
          <a:off x="1320800" y="135654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166007</xdr:rowOff>
    </xdr:from>
    <xdr:to>
      <xdr:col>11</xdr:col>
      <xdr:colOff>60325</xdr:colOff>
      <xdr:row>80</xdr:row>
      <xdr:rowOff>96157</xdr:rowOff>
    </xdr:to>
    <xdr:sp macro="" textlink="">
      <xdr:nvSpPr>
        <xdr:cNvPr id="387" name="フローチャート: 判断 386"/>
        <xdr:cNvSpPr/>
      </xdr:nvSpPr>
      <xdr:spPr>
        <a:xfrm>
          <a:off x="2159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80934</xdr:rowOff>
    </xdr:from>
    <xdr:ext cx="762000" cy="259045"/>
    <xdr:sp macro="" textlink="">
      <xdr:nvSpPr>
        <xdr:cNvPr id="388" name="テキスト ボックス 387"/>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43543</xdr:rowOff>
    </xdr:from>
    <xdr:to>
      <xdr:col>6</xdr:col>
      <xdr:colOff>171450</xdr:colOff>
      <xdr:row>80</xdr:row>
      <xdr:rowOff>145143</xdr:rowOff>
    </xdr:to>
    <xdr:sp macro="" textlink="">
      <xdr:nvSpPr>
        <xdr:cNvPr id="389" name="フローチャート: 判断 388"/>
        <xdr:cNvSpPr/>
      </xdr:nvSpPr>
      <xdr:spPr>
        <a:xfrm>
          <a:off x="1270000" y="1375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129920</xdr:rowOff>
    </xdr:from>
    <xdr:ext cx="762000" cy="259045"/>
    <xdr:sp macro="" textlink="">
      <xdr:nvSpPr>
        <xdr:cNvPr id="390" name="テキスト ボックス 389"/>
        <xdr:cNvSpPr txBox="1"/>
      </xdr:nvSpPr>
      <xdr:spPr>
        <a:xfrm>
          <a:off x="939800" y="1384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6" name="楕円 395"/>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7"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149679</xdr:rowOff>
    </xdr:from>
    <xdr:to>
      <xdr:col>20</xdr:col>
      <xdr:colOff>38100</xdr:colOff>
      <xdr:row>76</xdr:row>
      <xdr:rowOff>79829</xdr:rowOff>
    </xdr:to>
    <xdr:sp macro="" textlink="">
      <xdr:nvSpPr>
        <xdr:cNvPr id="398" name="楕円 397"/>
        <xdr:cNvSpPr/>
      </xdr:nvSpPr>
      <xdr:spPr>
        <a:xfrm>
          <a:off x="3937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90005</xdr:rowOff>
    </xdr:from>
    <xdr:ext cx="736600" cy="259045"/>
    <xdr:sp macro="" textlink="">
      <xdr:nvSpPr>
        <xdr:cNvPr id="399" name="テキスト ボックス 398"/>
        <xdr:cNvSpPr txBox="1"/>
      </xdr:nvSpPr>
      <xdr:spPr>
        <a:xfrm>
          <a:off x="3606800" y="1277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125186</xdr:rowOff>
    </xdr:from>
    <xdr:to>
      <xdr:col>15</xdr:col>
      <xdr:colOff>149225</xdr:colOff>
      <xdr:row>79</xdr:row>
      <xdr:rowOff>55336</xdr:rowOff>
    </xdr:to>
    <xdr:sp macro="" textlink="">
      <xdr:nvSpPr>
        <xdr:cNvPr id="400" name="楕円 399"/>
        <xdr:cNvSpPr/>
      </xdr:nvSpPr>
      <xdr:spPr>
        <a:xfrm>
          <a:off x="3048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65513</xdr:rowOff>
    </xdr:from>
    <xdr:ext cx="762000" cy="259045"/>
    <xdr:sp macro="" textlink="">
      <xdr:nvSpPr>
        <xdr:cNvPr id="401" name="テキスト ボックス 400"/>
        <xdr:cNvSpPr txBox="1"/>
      </xdr:nvSpPr>
      <xdr:spPr>
        <a:xfrm>
          <a:off x="2717800" y="1326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2" name="楕円 401"/>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403" name="テキスト ボックス 402"/>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84364</xdr:rowOff>
    </xdr:from>
    <xdr:to>
      <xdr:col>6</xdr:col>
      <xdr:colOff>171450</xdr:colOff>
      <xdr:row>80</xdr:row>
      <xdr:rowOff>14514</xdr:rowOff>
    </xdr:to>
    <xdr:sp macro="" textlink="">
      <xdr:nvSpPr>
        <xdr:cNvPr id="404" name="楕円 403"/>
        <xdr:cNvSpPr/>
      </xdr:nvSpPr>
      <xdr:spPr>
        <a:xfrm>
          <a:off x="1270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24691</xdr:rowOff>
    </xdr:from>
    <xdr:ext cx="762000" cy="259045"/>
    <xdr:sp macro="" textlink="">
      <xdr:nvSpPr>
        <xdr:cNvPr id="405" name="テキスト ボックス 404"/>
        <xdr:cNvSpPr txBox="1"/>
      </xdr:nvSpPr>
      <xdr:spPr>
        <a:xfrm>
          <a:off x="939800" y="1339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年度は県税交付金などの経常一般財源等の増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76.7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年度は県税交付金などが減少したため、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年度は、県が負担していた義務教育等に係る教職員の給与等を本市が負担することになったことなどの影響により、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年度については、市税などが増加したため、</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80.6</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％となった。しかし、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依然として、類似団体内平均値と比べて高い水準にある。これは、人件費、扶助費及び補助費等が類似団体内平均値と比べて高いためである。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人件費、扶助費及び補助費等の分析欄を参照</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5" name="直線コネクタ 434"/>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6"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7" name="直線コネクタ 436"/>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8"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9" name="直線コネクタ 438"/>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1814</xdr:rowOff>
    </xdr:from>
    <xdr:to>
      <xdr:col>82</xdr:col>
      <xdr:colOff>107950</xdr:colOff>
      <xdr:row>80</xdr:row>
      <xdr:rowOff>99786</xdr:rowOff>
    </xdr:to>
    <xdr:cxnSp macro="">
      <xdr:nvCxnSpPr>
        <xdr:cNvPr id="440" name="直線コネクタ 439"/>
        <xdr:cNvCxnSpPr/>
      </xdr:nvCxnSpPr>
      <xdr:spPr>
        <a:xfrm flipV="1">
          <a:off x="15671800" y="13717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41"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42" name="フローチャート: 判断 441"/>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9979</xdr:rowOff>
    </xdr:from>
    <xdr:to>
      <xdr:col>78</xdr:col>
      <xdr:colOff>69850</xdr:colOff>
      <xdr:row>80</xdr:row>
      <xdr:rowOff>99786</xdr:rowOff>
    </xdr:to>
    <xdr:cxnSp macro="">
      <xdr:nvCxnSpPr>
        <xdr:cNvPr id="443" name="直線コネクタ 442"/>
        <xdr:cNvCxnSpPr/>
      </xdr:nvCxnSpPr>
      <xdr:spPr>
        <a:xfrm>
          <a:off x="14782800" y="13554529"/>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4" name="フローチャート: 判断 443"/>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100891</xdr:rowOff>
    </xdr:from>
    <xdr:ext cx="736600" cy="259045"/>
    <xdr:sp macro="" textlink="">
      <xdr:nvSpPr>
        <xdr:cNvPr id="445" name="テキスト ボックス 444"/>
        <xdr:cNvSpPr txBox="1"/>
      </xdr:nvSpPr>
      <xdr:spPr>
        <a:xfrm>
          <a:off x="15290800" y="131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91621</xdr:rowOff>
    </xdr:from>
    <xdr:to>
      <xdr:col>73</xdr:col>
      <xdr:colOff>180975</xdr:colOff>
      <xdr:row>79</xdr:row>
      <xdr:rowOff>9979</xdr:rowOff>
    </xdr:to>
    <xdr:cxnSp macro="">
      <xdr:nvCxnSpPr>
        <xdr:cNvPr id="446" name="直線コネクタ 445"/>
        <xdr:cNvCxnSpPr/>
      </xdr:nvCxnSpPr>
      <xdr:spPr>
        <a:xfrm>
          <a:off x="13893800" y="13293271"/>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7" name="フローチャート: 判断 446"/>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8" name="テキスト ボックス 447"/>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78</xdr:row>
      <xdr:rowOff>39914</xdr:rowOff>
    </xdr:to>
    <xdr:cxnSp macro="">
      <xdr:nvCxnSpPr>
        <xdr:cNvPr id="449" name="直線コネクタ 448"/>
        <xdr:cNvCxnSpPr/>
      </xdr:nvCxnSpPr>
      <xdr:spPr>
        <a:xfrm flipV="1">
          <a:off x="13004800" y="132932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50" name="フローチャート: 判断 449"/>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51" name="テキスト ボックス 450"/>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52" name="フローチャート: 判断 451"/>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62792</xdr:rowOff>
    </xdr:from>
    <xdr:ext cx="762000" cy="259045"/>
    <xdr:sp macro="" textlink="">
      <xdr:nvSpPr>
        <xdr:cNvPr id="453" name="テキスト ボックス 452"/>
        <xdr:cNvSpPr txBox="1"/>
      </xdr:nvSpPr>
      <xdr:spPr>
        <a:xfrm>
          <a:off x="12623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122464</xdr:rowOff>
    </xdr:from>
    <xdr:to>
      <xdr:col>82</xdr:col>
      <xdr:colOff>158750</xdr:colOff>
      <xdr:row>80</xdr:row>
      <xdr:rowOff>52614</xdr:rowOff>
    </xdr:to>
    <xdr:sp macro="" textlink="">
      <xdr:nvSpPr>
        <xdr:cNvPr id="459" name="楕円 458"/>
        <xdr:cNvSpPr/>
      </xdr:nvSpPr>
      <xdr:spPr>
        <a:xfrm>
          <a:off x="16459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94541</xdr:rowOff>
    </xdr:from>
    <xdr:ext cx="762000" cy="259045"/>
    <xdr:sp macro="" textlink="">
      <xdr:nvSpPr>
        <xdr:cNvPr id="460" name="公債費以外該当値テキスト"/>
        <xdr:cNvSpPr txBox="1"/>
      </xdr:nvSpPr>
      <xdr:spPr>
        <a:xfrm>
          <a:off x="16598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48986</xdr:rowOff>
    </xdr:from>
    <xdr:to>
      <xdr:col>78</xdr:col>
      <xdr:colOff>120650</xdr:colOff>
      <xdr:row>80</xdr:row>
      <xdr:rowOff>150586</xdr:rowOff>
    </xdr:to>
    <xdr:sp macro="" textlink="">
      <xdr:nvSpPr>
        <xdr:cNvPr id="461" name="楕円 460"/>
        <xdr:cNvSpPr/>
      </xdr:nvSpPr>
      <xdr:spPr>
        <a:xfrm>
          <a:off x="15621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135363</xdr:rowOff>
    </xdr:from>
    <xdr:ext cx="736600" cy="259045"/>
    <xdr:sp macro="" textlink="">
      <xdr:nvSpPr>
        <xdr:cNvPr id="462" name="テキスト ボックス 461"/>
        <xdr:cNvSpPr txBox="1"/>
      </xdr:nvSpPr>
      <xdr:spPr>
        <a:xfrm>
          <a:off x="15290800" y="1385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130629</xdr:rowOff>
    </xdr:from>
    <xdr:to>
      <xdr:col>74</xdr:col>
      <xdr:colOff>31750</xdr:colOff>
      <xdr:row>79</xdr:row>
      <xdr:rowOff>60779</xdr:rowOff>
    </xdr:to>
    <xdr:sp macro="" textlink="">
      <xdr:nvSpPr>
        <xdr:cNvPr id="463" name="楕円 462"/>
        <xdr:cNvSpPr/>
      </xdr:nvSpPr>
      <xdr:spPr>
        <a:xfrm>
          <a:off x="14732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45556</xdr:rowOff>
    </xdr:from>
    <xdr:ext cx="762000" cy="259045"/>
    <xdr:sp macro="" textlink="">
      <xdr:nvSpPr>
        <xdr:cNvPr id="464" name="テキスト ボックス 463"/>
        <xdr:cNvSpPr txBox="1"/>
      </xdr:nvSpPr>
      <xdr:spPr>
        <a:xfrm>
          <a:off x="14401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40821</xdr:rowOff>
    </xdr:from>
    <xdr:to>
      <xdr:col>69</xdr:col>
      <xdr:colOff>142875</xdr:colOff>
      <xdr:row>77</xdr:row>
      <xdr:rowOff>142421</xdr:rowOff>
    </xdr:to>
    <xdr:sp macro="" textlink="">
      <xdr:nvSpPr>
        <xdr:cNvPr id="465" name="楕円 464"/>
        <xdr:cNvSpPr/>
      </xdr:nvSpPr>
      <xdr:spPr>
        <a:xfrm>
          <a:off x="13843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127198</xdr:rowOff>
    </xdr:from>
    <xdr:ext cx="762000" cy="259045"/>
    <xdr:sp macro="" textlink="">
      <xdr:nvSpPr>
        <xdr:cNvPr id="466" name="テキスト ボックス 465"/>
        <xdr:cNvSpPr txBox="1"/>
      </xdr:nvSpPr>
      <xdr:spPr>
        <a:xfrm>
          <a:off x="13512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160564</xdr:rowOff>
    </xdr:from>
    <xdr:to>
      <xdr:col>65</xdr:col>
      <xdr:colOff>53975</xdr:colOff>
      <xdr:row>78</xdr:row>
      <xdr:rowOff>90714</xdr:rowOff>
    </xdr:to>
    <xdr:sp macro="" textlink="">
      <xdr:nvSpPr>
        <xdr:cNvPr id="467" name="楕円 466"/>
        <xdr:cNvSpPr/>
      </xdr:nvSpPr>
      <xdr:spPr>
        <a:xfrm>
          <a:off x="12954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75491</xdr:rowOff>
    </xdr:from>
    <xdr:ext cx="762000" cy="259045"/>
    <xdr:sp macro="" textlink="">
      <xdr:nvSpPr>
        <xdr:cNvPr id="468" name="テキスト ボックス 467"/>
        <xdr:cNvSpPr txBox="1"/>
      </xdr:nvSpPr>
      <xdr:spPr>
        <a:xfrm>
          <a:off x="12623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20914</xdr:rowOff>
    </xdr:from>
    <xdr:to>
      <xdr:col>29</xdr:col>
      <xdr:colOff>127000</xdr:colOff>
      <xdr:row>13</xdr:row>
      <xdr:rowOff>27292</xdr:rowOff>
    </xdr:to>
    <xdr:cxnSp macro="">
      <xdr:nvCxnSpPr>
        <xdr:cNvPr id="48" name="直線コネクタ 47"/>
        <xdr:cNvCxnSpPr/>
      </xdr:nvCxnSpPr>
      <xdr:spPr bwMode="auto">
        <a:xfrm flipV="1">
          <a:off x="5003800" y="2297389"/>
          <a:ext cx="6477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27292</xdr:rowOff>
    </xdr:from>
    <xdr:to>
      <xdr:col>26</xdr:col>
      <xdr:colOff>50800</xdr:colOff>
      <xdr:row>18</xdr:row>
      <xdr:rowOff>47729</xdr:rowOff>
    </xdr:to>
    <xdr:cxnSp macro="">
      <xdr:nvCxnSpPr>
        <xdr:cNvPr id="51" name="直線コネクタ 50"/>
        <xdr:cNvCxnSpPr/>
      </xdr:nvCxnSpPr>
      <xdr:spPr bwMode="auto">
        <a:xfrm flipV="1">
          <a:off x="4305300" y="2303767"/>
          <a:ext cx="698500" cy="87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47729</xdr:rowOff>
    </xdr:from>
    <xdr:to>
      <xdr:col>22</xdr:col>
      <xdr:colOff>114300</xdr:colOff>
      <xdr:row>18</xdr:row>
      <xdr:rowOff>48529</xdr:rowOff>
    </xdr:to>
    <xdr:cxnSp macro="">
      <xdr:nvCxnSpPr>
        <xdr:cNvPr id="54" name="直線コネクタ 53"/>
        <xdr:cNvCxnSpPr/>
      </xdr:nvCxnSpPr>
      <xdr:spPr bwMode="auto">
        <a:xfrm flipV="1">
          <a:off x="3606800" y="3181454"/>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48529</xdr:rowOff>
    </xdr:from>
    <xdr:to>
      <xdr:col>18</xdr:col>
      <xdr:colOff>177800</xdr:colOff>
      <xdr:row>18</xdr:row>
      <xdr:rowOff>53787</xdr:rowOff>
    </xdr:to>
    <xdr:cxnSp macro="">
      <xdr:nvCxnSpPr>
        <xdr:cNvPr id="57" name="直線コネクタ 56"/>
        <xdr:cNvCxnSpPr/>
      </xdr:nvCxnSpPr>
      <xdr:spPr bwMode="auto">
        <a:xfrm flipV="1">
          <a:off x="2908300" y="3182254"/>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141564</xdr:rowOff>
    </xdr:from>
    <xdr:to>
      <xdr:col>29</xdr:col>
      <xdr:colOff>177800</xdr:colOff>
      <xdr:row>13</xdr:row>
      <xdr:rowOff>71714</xdr:rowOff>
    </xdr:to>
    <xdr:sp macro="" textlink="">
      <xdr:nvSpPr>
        <xdr:cNvPr id="67" name="楕円 66"/>
        <xdr:cNvSpPr/>
      </xdr:nvSpPr>
      <xdr:spPr bwMode="auto">
        <a:xfrm>
          <a:off x="5600700" y="224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158091</xdr:rowOff>
    </xdr:from>
    <xdr:ext cx="762000" cy="259045"/>
    <xdr:sp macro="" textlink="">
      <xdr:nvSpPr>
        <xdr:cNvPr id="68" name="人口1人当たり決算額の推移該当値テキスト130"/>
        <xdr:cNvSpPr txBox="1"/>
      </xdr:nvSpPr>
      <xdr:spPr>
        <a:xfrm>
          <a:off x="5740400" y="209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147942</xdr:rowOff>
    </xdr:from>
    <xdr:to>
      <xdr:col>26</xdr:col>
      <xdr:colOff>101600</xdr:colOff>
      <xdr:row>13</xdr:row>
      <xdr:rowOff>78092</xdr:rowOff>
    </xdr:to>
    <xdr:sp macro="" textlink="">
      <xdr:nvSpPr>
        <xdr:cNvPr id="69" name="楕円 68"/>
        <xdr:cNvSpPr/>
      </xdr:nvSpPr>
      <xdr:spPr bwMode="auto">
        <a:xfrm>
          <a:off x="49530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88269</xdr:rowOff>
    </xdr:from>
    <xdr:ext cx="736600" cy="259045"/>
    <xdr:sp macro="" textlink="">
      <xdr:nvSpPr>
        <xdr:cNvPr id="70" name="テキスト ボックス 69"/>
        <xdr:cNvSpPr txBox="1"/>
      </xdr:nvSpPr>
      <xdr:spPr>
        <a:xfrm>
          <a:off x="4622800" y="202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168379</xdr:rowOff>
    </xdr:from>
    <xdr:to>
      <xdr:col>22</xdr:col>
      <xdr:colOff>165100</xdr:colOff>
      <xdr:row>18</xdr:row>
      <xdr:rowOff>98529</xdr:rowOff>
    </xdr:to>
    <xdr:sp macro="" textlink="">
      <xdr:nvSpPr>
        <xdr:cNvPr id="71" name="楕円 70"/>
        <xdr:cNvSpPr/>
      </xdr:nvSpPr>
      <xdr:spPr bwMode="auto">
        <a:xfrm>
          <a:off x="4254500" y="31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108706</xdr:rowOff>
    </xdr:from>
    <xdr:ext cx="762000" cy="259045"/>
    <xdr:sp macro="" textlink="">
      <xdr:nvSpPr>
        <xdr:cNvPr id="72" name="テキスト ボックス 71"/>
        <xdr:cNvSpPr txBox="1"/>
      </xdr:nvSpPr>
      <xdr:spPr>
        <a:xfrm>
          <a:off x="3924300" y="289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169179</xdr:rowOff>
    </xdr:from>
    <xdr:to>
      <xdr:col>19</xdr:col>
      <xdr:colOff>38100</xdr:colOff>
      <xdr:row>18</xdr:row>
      <xdr:rowOff>99329</xdr:rowOff>
    </xdr:to>
    <xdr:sp macro="" textlink="">
      <xdr:nvSpPr>
        <xdr:cNvPr id="73" name="楕円 72"/>
        <xdr:cNvSpPr/>
      </xdr:nvSpPr>
      <xdr:spPr bwMode="auto">
        <a:xfrm>
          <a:off x="3556000" y="3131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109506</xdr:rowOff>
    </xdr:from>
    <xdr:ext cx="762000" cy="259045"/>
    <xdr:sp macro="" textlink="">
      <xdr:nvSpPr>
        <xdr:cNvPr id="74" name="テキスト ボックス 73"/>
        <xdr:cNvSpPr txBox="1"/>
      </xdr:nvSpPr>
      <xdr:spPr>
        <a:xfrm>
          <a:off x="3225800" y="290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2987</xdr:rowOff>
    </xdr:from>
    <xdr:to>
      <xdr:col>15</xdr:col>
      <xdr:colOff>101600</xdr:colOff>
      <xdr:row>18</xdr:row>
      <xdr:rowOff>104587</xdr:rowOff>
    </xdr:to>
    <xdr:sp macro="" textlink="">
      <xdr:nvSpPr>
        <xdr:cNvPr id="75" name="楕円 74"/>
        <xdr:cNvSpPr/>
      </xdr:nvSpPr>
      <xdr:spPr bwMode="auto">
        <a:xfrm>
          <a:off x="2857500" y="3136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114764</xdr:rowOff>
    </xdr:from>
    <xdr:ext cx="762000" cy="259045"/>
    <xdr:sp macro="" textlink="">
      <xdr:nvSpPr>
        <xdr:cNvPr id="76" name="テキスト ボックス 75"/>
        <xdr:cNvSpPr txBox="1"/>
      </xdr:nvSpPr>
      <xdr:spPr>
        <a:xfrm>
          <a:off x="2527300" y="290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236454</xdr:rowOff>
    </xdr:from>
    <xdr:to>
      <xdr:col>29</xdr:col>
      <xdr:colOff>127000</xdr:colOff>
      <xdr:row>34</xdr:row>
      <xdr:rowOff>252136</xdr:rowOff>
    </xdr:to>
    <xdr:cxnSp macro="">
      <xdr:nvCxnSpPr>
        <xdr:cNvPr id="108" name="直線コネクタ 107"/>
        <xdr:cNvCxnSpPr/>
      </xdr:nvCxnSpPr>
      <xdr:spPr bwMode="auto">
        <a:xfrm flipV="1">
          <a:off x="5003800" y="6503904"/>
          <a:ext cx="6477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331695</xdr:rowOff>
    </xdr:from>
    <xdr:ext cx="762000" cy="259045"/>
    <xdr:sp macro="" textlink="">
      <xdr:nvSpPr>
        <xdr:cNvPr id="109" name="人口1人当たり決算額の推移平均値テキスト445"/>
        <xdr:cNvSpPr txBox="1"/>
      </xdr:nvSpPr>
      <xdr:spPr>
        <a:xfrm>
          <a:off x="5740400" y="659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175966</xdr:rowOff>
    </xdr:from>
    <xdr:to>
      <xdr:col>26</xdr:col>
      <xdr:colOff>50800</xdr:colOff>
      <xdr:row>34</xdr:row>
      <xdr:rowOff>252136</xdr:rowOff>
    </xdr:to>
    <xdr:cxnSp macro="">
      <xdr:nvCxnSpPr>
        <xdr:cNvPr id="111" name="直線コネクタ 110"/>
        <xdr:cNvCxnSpPr/>
      </xdr:nvCxnSpPr>
      <xdr:spPr bwMode="auto">
        <a:xfrm>
          <a:off x="4305300" y="6443416"/>
          <a:ext cx="698500" cy="7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134459</xdr:rowOff>
    </xdr:from>
    <xdr:ext cx="736600" cy="259045"/>
    <xdr:sp macro="" textlink="">
      <xdr:nvSpPr>
        <xdr:cNvPr id="113" name="テキスト ボックス 112"/>
        <xdr:cNvSpPr txBox="1"/>
      </xdr:nvSpPr>
      <xdr:spPr>
        <a:xfrm>
          <a:off x="4622800" y="674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93716</xdr:rowOff>
    </xdr:from>
    <xdr:to>
      <xdr:col>22</xdr:col>
      <xdr:colOff>114300</xdr:colOff>
      <xdr:row>34</xdr:row>
      <xdr:rowOff>175966</xdr:rowOff>
    </xdr:to>
    <xdr:cxnSp macro="">
      <xdr:nvCxnSpPr>
        <xdr:cNvPr id="114" name="直線コネクタ 113"/>
        <xdr:cNvCxnSpPr/>
      </xdr:nvCxnSpPr>
      <xdr:spPr bwMode="auto">
        <a:xfrm>
          <a:off x="3606800" y="6361166"/>
          <a:ext cx="698500" cy="8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35796</xdr:rowOff>
    </xdr:from>
    <xdr:ext cx="762000" cy="259045"/>
    <xdr:sp macro="" textlink="">
      <xdr:nvSpPr>
        <xdr:cNvPr id="116" name="テキスト ボックス 115"/>
        <xdr:cNvSpPr txBox="1"/>
      </xdr:nvSpPr>
      <xdr:spPr>
        <a:xfrm>
          <a:off x="3924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273441</xdr:rowOff>
    </xdr:from>
    <xdr:to>
      <xdr:col>18</xdr:col>
      <xdr:colOff>177800</xdr:colOff>
      <xdr:row>34</xdr:row>
      <xdr:rowOff>93716</xdr:rowOff>
    </xdr:to>
    <xdr:cxnSp macro="">
      <xdr:nvCxnSpPr>
        <xdr:cNvPr id="117" name="直線コネクタ 116"/>
        <xdr:cNvCxnSpPr/>
      </xdr:nvCxnSpPr>
      <xdr:spPr bwMode="auto">
        <a:xfrm>
          <a:off x="2908300" y="6197991"/>
          <a:ext cx="698500" cy="1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301246</xdr:rowOff>
    </xdr:from>
    <xdr:ext cx="762000" cy="259045"/>
    <xdr:sp macro="" textlink="">
      <xdr:nvSpPr>
        <xdr:cNvPr id="119" name="テキスト ボックス 118"/>
        <xdr:cNvSpPr txBox="1"/>
      </xdr:nvSpPr>
      <xdr:spPr>
        <a:xfrm>
          <a:off x="32258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222607</xdr:rowOff>
    </xdr:from>
    <xdr:ext cx="762000" cy="259045"/>
    <xdr:sp macro="" textlink="">
      <xdr:nvSpPr>
        <xdr:cNvPr id="121" name="テキスト ボックス 120"/>
        <xdr:cNvSpPr txBox="1"/>
      </xdr:nvSpPr>
      <xdr:spPr>
        <a:xfrm>
          <a:off x="25273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185654</xdr:rowOff>
    </xdr:from>
    <xdr:to>
      <xdr:col>29</xdr:col>
      <xdr:colOff>177800</xdr:colOff>
      <xdr:row>34</xdr:row>
      <xdr:rowOff>287254</xdr:rowOff>
    </xdr:to>
    <xdr:sp macro="" textlink="">
      <xdr:nvSpPr>
        <xdr:cNvPr id="127" name="楕円 126"/>
        <xdr:cNvSpPr/>
      </xdr:nvSpPr>
      <xdr:spPr bwMode="auto">
        <a:xfrm>
          <a:off x="5600700" y="645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30731</xdr:rowOff>
    </xdr:from>
    <xdr:ext cx="762000" cy="259045"/>
    <xdr:sp macro="" textlink="">
      <xdr:nvSpPr>
        <xdr:cNvPr id="128" name="人口1人当たり決算額の推移該当値テキスト445"/>
        <xdr:cNvSpPr txBox="1"/>
      </xdr:nvSpPr>
      <xdr:spPr>
        <a:xfrm>
          <a:off x="5740400" y="629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201336</xdr:rowOff>
    </xdr:from>
    <xdr:to>
      <xdr:col>26</xdr:col>
      <xdr:colOff>101600</xdr:colOff>
      <xdr:row>34</xdr:row>
      <xdr:rowOff>302936</xdr:rowOff>
    </xdr:to>
    <xdr:sp macro="" textlink="">
      <xdr:nvSpPr>
        <xdr:cNvPr id="129" name="楕円 128"/>
        <xdr:cNvSpPr/>
      </xdr:nvSpPr>
      <xdr:spPr bwMode="auto">
        <a:xfrm>
          <a:off x="49530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313113</xdr:rowOff>
    </xdr:from>
    <xdr:ext cx="736600" cy="259045"/>
    <xdr:sp macro="" textlink="">
      <xdr:nvSpPr>
        <xdr:cNvPr id="130" name="テキスト ボックス 129"/>
        <xdr:cNvSpPr txBox="1"/>
      </xdr:nvSpPr>
      <xdr:spPr>
        <a:xfrm>
          <a:off x="4622800" y="62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125166</xdr:rowOff>
    </xdr:from>
    <xdr:to>
      <xdr:col>22</xdr:col>
      <xdr:colOff>165100</xdr:colOff>
      <xdr:row>34</xdr:row>
      <xdr:rowOff>226766</xdr:rowOff>
    </xdr:to>
    <xdr:sp macro="" textlink="">
      <xdr:nvSpPr>
        <xdr:cNvPr id="131" name="楕円 130"/>
        <xdr:cNvSpPr/>
      </xdr:nvSpPr>
      <xdr:spPr bwMode="auto">
        <a:xfrm>
          <a:off x="42545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236943</xdr:rowOff>
    </xdr:from>
    <xdr:ext cx="762000" cy="259045"/>
    <xdr:sp macro="" textlink="">
      <xdr:nvSpPr>
        <xdr:cNvPr id="132" name="テキスト ボックス 131"/>
        <xdr:cNvSpPr txBox="1"/>
      </xdr:nvSpPr>
      <xdr:spPr>
        <a:xfrm>
          <a:off x="3924300" y="61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42916</xdr:rowOff>
    </xdr:from>
    <xdr:to>
      <xdr:col>19</xdr:col>
      <xdr:colOff>38100</xdr:colOff>
      <xdr:row>34</xdr:row>
      <xdr:rowOff>144516</xdr:rowOff>
    </xdr:to>
    <xdr:sp macro="" textlink="">
      <xdr:nvSpPr>
        <xdr:cNvPr id="133" name="楕円 132"/>
        <xdr:cNvSpPr/>
      </xdr:nvSpPr>
      <xdr:spPr bwMode="auto">
        <a:xfrm>
          <a:off x="3556000" y="631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154693</xdr:rowOff>
    </xdr:from>
    <xdr:ext cx="762000" cy="259045"/>
    <xdr:sp macro="" textlink="">
      <xdr:nvSpPr>
        <xdr:cNvPr id="134" name="テキスト ボックス 133"/>
        <xdr:cNvSpPr txBox="1"/>
      </xdr:nvSpPr>
      <xdr:spPr>
        <a:xfrm>
          <a:off x="3225800" y="60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222641</xdr:rowOff>
    </xdr:from>
    <xdr:to>
      <xdr:col>15</xdr:col>
      <xdr:colOff>101600</xdr:colOff>
      <xdr:row>33</xdr:row>
      <xdr:rowOff>324241</xdr:rowOff>
    </xdr:to>
    <xdr:sp macro="" textlink="">
      <xdr:nvSpPr>
        <xdr:cNvPr id="135" name="楕円 134"/>
        <xdr:cNvSpPr/>
      </xdr:nvSpPr>
      <xdr:spPr bwMode="auto">
        <a:xfrm>
          <a:off x="2857500" y="614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162968</xdr:rowOff>
    </xdr:from>
    <xdr:ext cx="762000" cy="259045"/>
    <xdr:sp macro="" textlink="">
      <xdr:nvSpPr>
        <xdr:cNvPr id="136" name="テキスト ボックス 135"/>
        <xdr:cNvSpPr txBox="1"/>
      </xdr:nvSpPr>
      <xdr:spPr>
        <a:xfrm>
          <a:off x="2527300" y="591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159771</xdr:rowOff>
    </xdr:from>
    <xdr:to>
      <xdr:col>24</xdr:col>
      <xdr:colOff>63500</xdr:colOff>
      <xdr:row>31</xdr:row>
      <xdr:rowOff>171361</xdr:rowOff>
    </xdr:to>
    <xdr:cxnSp macro="">
      <xdr:nvCxnSpPr>
        <xdr:cNvPr id="59" name="直線コネクタ 58"/>
        <xdr:cNvCxnSpPr/>
      </xdr:nvCxnSpPr>
      <xdr:spPr>
        <a:xfrm flipV="1">
          <a:off x="3797300" y="5474721"/>
          <a:ext cx="8382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171361</xdr:rowOff>
    </xdr:from>
    <xdr:to>
      <xdr:col>19</xdr:col>
      <xdr:colOff>177800</xdr:colOff>
      <xdr:row>37</xdr:row>
      <xdr:rowOff>63645</xdr:rowOff>
    </xdr:to>
    <xdr:cxnSp macro="">
      <xdr:nvCxnSpPr>
        <xdr:cNvPr id="62" name="直線コネクタ 61"/>
        <xdr:cNvCxnSpPr/>
      </xdr:nvCxnSpPr>
      <xdr:spPr>
        <a:xfrm flipV="1">
          <a:off x="2908300" y="5486311"/>
          <a:ext cx="889000" cy="9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63645</xdr:rowOff>
    </xdr:from>
    <xdr:to>
      <xdr:col>15</xdr:col>
      <xdr:colOff>50800</xdr:colOff>
      <xdr:row>37</xdr:row>
      <xdr:rowOff>65588</xdr:rowOff>
    </xdr:to>
    <xdr:cxnSp macro="">
      <xdr:nvCxnSpPr>
        <xdr:cNvPr id="65" name="直線コネクタ 64"/>
        <xdr:cNvCxnSpPr/>
      </xdr:nvCxnSpPr>
      <xdr:spPr>
        <a:xfrm flipV="1">
          <a:off x="2019300" y="6407295"/>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51895</xdr:rowOff>
    </xdr:from>
    <xdr:to>
      <xdr:col>10</xdr:col>
      <xdr:colOff>114300</xdr:colOff>
      <xdr:row>37</xdr:row>
      <xdr:rowOff>65588</xdr:rowOff>
    </xdr:to>
    <xdr:cxnSp macro="">
      <xdr:nvCxnSpPr>
        <xdr:cNvPr id="68" name="直線コネクタ 67"/>
        <xdr:cNvCxnSpPr/>
      </xdr:nvCxnSpPr>
      <xdr:spPr>
        <a:xfrm>
          <a:off x="1130300" y="6395545"/>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108971</xdr:rowOff>
    </xdr:from>
    <xdr:to>
      <xdr:col>24</xdr:col>
      <xdr:colOff>114300</xdr:colOff>
      <xdr:row>32</xdr:row>
      <xdr:rowOff>39121</xdr:rowOff>
    </xdr:to>
    <xdr:sp macro="" textlink="">
      <xdr:nvSpPr>
        <xdr:cNvPr id="78" name="楕円 77"/>
        <xdr:cNvSpPr/>
      </xdr:nvSpPr>
      <xdr:spPr>
        <a:xfrm>
          <a:off x="4584700" y="54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131848</xdr:rowOff>
    </xdr:from>
    <xdr:ext cx="599010" cy="259045"/>
    <xdr:sp macro="" textlink="">
      <xdr:nvSpPr>
        <xdr:cNvPr id="79" name="人件費該当値テキスト"/>
        <xdr:cNvSpPr txBox="1"/>
      </xdr:nvSpPr>
      <xdr:spPr>
        <a:xfrm>
          <a:off x="4686300" y="527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120561</xdr:rowOff>
    </xdr:from>
    <xdr:to>
      <xdr:col>20</xdr:col>
      <xdr:colOff>38100</xdr:colOff>
      <xdr:row>32</xdr:row>
      <xdr:rowOff>50711</xdr:rowOff>
    </xdr:to>
    <xdr:sp macro="" textlink="">
      <xdr:nvSpPr>
        <xdr:cNvPr id="80" name="楕円 79"/>
        <xdr:cNvSpPr/>
      </xdr:nvSpPr>
      <xdr:spPr>
        <a:xfrm>
          <a:off x="3746500" y="5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67238</xdr:rowOff>
    </xdr:from>
    <xdr:ext cx="599010" cy="259045"/>
    <xdr:sp macro="" textlink="">
      <xdr:nvSpPr>
        <xdr:cNvPr id="81" name="テキスト ボックス 80"/>
        <xdr:cNvSpPr txBox="1"/>
      </xdr:nvSpPr>
      <xdr:spPr>
        <a:xfrm>
          <a:off x="3497795" y="521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12845</xdr:rowOff>
    </xdr:from>
    <xdr:to>
      <xdr:col>15</xdr:col>
      <xdr:colOff>101600</xdr:colOff>
      <xdr:row>37</xdr:row>
      <xdr:rowOff>114445</xdr:rowOff>
    </xdr:to>
    <xdr:sp macro="" textlink="">
      <xdr:nvSpPr>
        <xdr:cNvPr id="82" name="楕円 81"/>
        <xdr:cNvSpPr/>
      </xdr:nvSpPr>
      <xdr:spPr>
        <a:xfrm>
          <a:off x="2857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130972</xdr:rowOff>
    </xdr:from>
    <xdr:ext cx="534377" cy="259045"/>
    <xdr:sp macro="" textlink="">
      <xdr:nvSpPr>
        <xdr:cNvPr id="83" name="テキスト ボックス 82"/>
        <xdr:cNvSpPr txBox="1"/>
      </xdr:nvSpPr>
      <xdr:spPr>
        <a:xfrm>
          <a:off x="2641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14788</xdr:rowOff>
    </xdr:from>
    <xdr:to>
      <xdr:col>10</xdr:col>
      <xdr:colOff>165100</xdr:colOff>
      <xdr:row>37</xdr:row>
      <xdr:rowOff>116388</xdr:rowOff>
    </xdr:to>
    <xdr:sp macro="" textlink="">
      <xdr:nvSpPr>
        <xdr:cNvPr id="84" name="楕円 83"/>
        <xdr:cNvSpPr/>
      </xdr:nvSpPr>
      <xdr:spPr>
        <a:xfrm>
          <a:off x="1968500" y="63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132915</xdr:rowOff>
    </xdr:from>
    <xdr:ext cx="534377" cy="259045"/>
    <xdr:sp macro="" textlink="">
      <xdr:nvSpPr>
        <xdr:cNvPr id="85" name="テキスト ボックス 84"/>
        <xdr:cNvSpPr txBox="1"/>
      </xdr:nvSpPr>
      <xdr:spPr>
        <a:xfrm>
          <a:off x="1752111" y="613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1095</xdr:rowOff>
    </xdr:from>
    <xdr:to>
      <xdr:col>6</xdr:col>
      <xdr:colOff>38100</xdr:colOff>
      <xdr:row>37</xdr:row>
      <xdr:rowOff>102695</xdr:rowOff>
    </xdr:to>
    <xdr:sp macro="" textlink="">
      <xdr:nvSpPr>
        <xdr:cNvPr id="86" name="楕円 85"/>
        <xdr:cNvSpPr/>
      </xdr:nvSpPr>
      <xdr:spPr>
        <a:xfrm>
          <a:off x="1079500" y="6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119222</xdr:rowOff>
    </xdr:from>
    <xdr:ext cx="534377" cy="259045"/>
    <xdr:sp macro="" textlink="">
      <xdr:nvSpPr>
        <xdr:cNvPr id="87" name="テキスト ボックス 86"/>
        <xdr:cNvSpPr txBox="1"/>
      </xdr:nvSpPr>
      <xdr:spPr>
        <a:xfrm>
          <a:off x="863111" y="61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87122</xdr:rowOff>
    </xdr:from>
    <xdr:to>
      <xdr:col>24</xdr:col>
      <xdr:colOff>63500</xdr:colOff>
      <xdr:row>56</xdr:row>
      <xdr:rowOff>99147</xdr:rowOff>
    </xdr:to>
    <xdr:cxnSp macro="">
      <xdr:nvCxnSpPr>
        <xdr:cNvPr id="115" name="直線コネクタ 114"/>
        <xdr:cNvCxnSpPr/>
      </xdr:nvCxnSpPr>
      <xdr:spPr>
        <a:xfrm flipV="1">
          <a:off x="3797300" y="9688322"/>
          <a:ext cx="8382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99147</xdr:rowOff>
    </xdr:from>
    <xdr:to>
      <xdr:col>19</xdr:col>
      <xdr:colOff>177800</xdr:colOff>
      <xdr:row>56</xdr:row>
      <xdr:rowOff>124887</xdr:rowOff>
    </xdr:to>
    <xdr:cxnSp macro="">
      <xdr:nvCxnSpPr>
        <xdr:cNvPr id="118" name="直線コネクタ 117"/>
        <xdr:cNvCxnSpPr/>
      </xdr:nvCxnSpPr>
      <xdr:spPr>
        <a:xfrm flipV="1">
          <a:off x="2908300" y="97003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81937</xdr:rowOff>
    </xdr:from>
    <xdr:ext cx="534377" cy="259045"/>
    <xdr:sp macro="" textlink="">
      <xdr:nvSpPr>
        <xdr:cNvPr id="120" name="テキスト ボックス 119"/>
        <xdr:cNvSpPr txBox="1"/>
      </xdr:nvSpPr>
      <xdr:spPr>
        <a:xfrm>
          <a:off x="3530111" y="89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98141</xdr:rowOff>
    </xdr:from>
    <xdr:to>
      <xdr:col>15</xdr:col>
      <xdr:colOff>50800</xdr:colOff>
      <xdr:row>56</xdr:row>
      <xdr:rowOff>124887</xdr:rowOff>
    </xdr:to>
    <xdr:cxnSp macro="">
      <xdr:nvCxnSpPr>
        <xdr:cNvPr id="121" name="直線コネクタ 120"/>
        <xdr:cNvCxnSpPr/>
      </xdr:nvCxnSpPr>
      <xdr:spPr>
        <a:xfrm>
          <a:off x="2019300" y="969934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98141</xdr:rowOff>
    </xdr:from>
    <xdr:to>
      <xdr:col>10</xdr:col>
      <xdr:colOff>114300</xdr:colOff>
      <xdr:row>56</xdr:row>
      <xdr:rowOff>167635</xdr:rowOff>
    </xdr:to>
    <xdr:cxnSp macro="">
      <xdr:nvCxnSpPr>
        <xdr:cNvPr id="124" name="直線コネクタ 123"/>
        <xdr:cNvCxnSpPr/>
      </xdr:nvCxnSpPr>
      <xdr:spPr>
        <a:xfrm flipV="1">
          <a:off x="1130300" y="9699341"/>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170131</xdr:rowOff>
    </xdr:from>
    <xdr:ext cx="534377" cy="259045"/>
    <xdr:sp macro="" textlink="">
      <xdr:nvSpPr>
        <xdr:cNvPr id="126" name="テキスト ボックス 125"/>
        <xdr:cNvSpPr txBox="1"/>
      </xdr:nvSpPr>
      <xdr:spPr>
        <a:xfrm>
          <a:off x="1752111" y="90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21952</xdr:rowOff>
    </xdr:from>
    <xdr:ext cx="534377" cy="259045"/>
    <xdr:sp macro="" textlink="">
      <xdr:nvSpPr>
        <xdr:cNvPr id="128" name="テキスト ボックス 127"/>
        <xdr:cNvSpPr txBox="1"/>
      </xdr:nvSpPr>
      <xdr:spPr>
        <a:xfrm>
          <a:off x="863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36322</xdr:rowOff>
    </xdr:from>
    <xdr:to>
      <xdr:col>24</xdr:col>
      <xdr:colOff>114300</xdr:colOff>
      <xdr:row>56</xdr:row>
      <xdr:rowOff>137922</xdr:rowOff>
    </xdr:to>
    <xdr:sp macro="" textlink="">
      <xdr:nvSpPr>
        <xdr:cNvPr id="134" name="楕円 133"/>
        <xdr:cNvSpPr/>
      </xdr:nvSpPr>
      <xdr:spPr>
        <a:xfrm>
          <a:off x="4584700" y="96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122699</xdr:rowOff>
    </xdr:from>
    <xdr:ext cx="534377" cy="259045"/>
    <xdr:sp macro="" textlink="">
      <xdr:nvSpPr>
        <xdr:cNvPr id="135" name="物件費該当値テキスト"/>
        <xdr:cNvSpPr txBox="1"/>
      </xdr:nvSpPr>
      <xdr:spPr>
        <a:xfrm>
          <a:off x="4686300" y="95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48347</xdr:rowOff>
    </xdr:from>
    <xdr:to>
      <xdr:col>20</xdr:col>
      <xdr:colOff>38100</xdr:colOff>
      <xdr:row>56</xdr:row>
      <xdr:rowOff>149947</xdr:rowOff>
    </xdr:to>
    <xdr:sp macro="" textlink="">
      <xdr:nvSpPr>
        <xdr:cNvPr id="136" name="楕円 135"/>
        <xdr:cNvSpPr/>
      </xdr:nvSpPr>
      <xdr:spPr>
        <a:xfrm>
          <a:off x="3746500" y="96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141074</xdr:rowOff>
    </xdr:from>
    <xdr:ext cx="534377" cy="259045"/>
    <xdr:sp macro="" textlink="">
      <xdr:nvSpPr>
        <xdr:cNvPr id="137" name="テキスト ボックス 136"/>
        <xdr:cNvSpPr txBox="1"/>
      </xdr:nvSpPr>
      <xdr:spPr>
        <a:xfrm>
          <a:off x="3530111" y="97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74087</xdr:rowOff>
    </xdr:from>
    <xdr:to>
      <xdr:col>15</xdr:col>
      <xdr:colOff>101600</xdr:colOff>
      <xdr:row>57</xdr:row>
      <xdr:rowOff>4237</xdr:rowOff>
    </xdr:to>
    <xdr:sp macro="" textlink="">
      <xdr:nvSpPr>
        <xdr:cNvPr id="138" name="楕円 137"/>
        <xdr:cNvSpPr/>
      </xdr:nvSpPr>
      <xdr:spPr>
        <a:xfrm>
          <a:off x="2857500" y="96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166814</xdr:rowOff>
    </xdr:from>
    <xdr:ext cx="534377" cy="259045"/>
    <xdr:sp macro="" textlink="">
      <xdr:nvSpPr>
        <xdr:cNvPr id="139" name="テキスト ボックス 138"/>
        <xdr:cNvSpPr txBox="1"/>
      </xdr:nvSpPr>
      <xdr:spPr>
        <a:xfrm>
          <a:off x="2641111" y="976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47341</xdr:rowOff>
    </xdr:from>
    <xdr:to>
      <xdr:col>10</xdr:col>
      <xdr:colOff>165100</xdr:colOff>
      <xdr:row>56</xdr:row>
      <xdr:rowOff>148941</xdr:rowOff>
    </xdr:to>
    <xdr:sp macro="" textlink="">
      <xdr:nvSpPr>
        <xdr:cNvPr id="140" name="楕円 139"/>
        <xdr:cNvSpPr/>
      </xdr:nvSpPr>
      <xdr:spPr>
        <a:xfrm>
          <a:off x="1968500" y="96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140068</xdr:rowOff>
    </xdr:from>
    <xdr:ext cx="534377" cy="259045"/>
    <xdr:sp macro="" textlink="">
      <xdr:nvSpPr>
        <xdr:cNvPr id="141" name="テキスト ボックス 140"/>
        <xdr:cNvSpPr txBox="1"/>
      </xdr:nvSpPr>
      <xdr:spPr>
        <a:xfrm>
          <a:off x="1752111" y="97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116835</xdr:rowOff>
    </xdr:from>
    <xdr:to>
      <xdr:col>6</xdr:col>
      <xdr:colOff>38100</xdr:colOff>
      <xdr:row>57</xdr:row>
      <xdr:rowOff>46985</xdr:rowOff>
    </xdr:to>
    <xdr:sp macro="" textlink="">
      <xdr:nvSpPr>
        <xdr:cNvPr id="142" name="楕円 141"/>
        <xdr:cNvSpPr/>
      </xdr:nvSpPr>
      <xdr:spPr>
        <a:xfrm>
          <a:off x="1079500" y="971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38112</xdr:rowOff>
    </xdr:from>
    <xdr:ext cx="534377" cy="259045"/>
    <xdr:sp macro="" textlink="">
      <xdr:nvSpPr>
        <xdr:cNvPr id="143" name="テキスト ボックス 142"/>
        <xdr:cNvSpPr txBox="1"/>
      </xdr:nvSpPr>
      <xdr:spPr>
        <a:xfrm>
          <a:off x="863111" y="981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43906</xdr:rowOff>
    </xdr:from>
    <xdr:to>
      <xdr:col>24</xdr:col>
      <xdr:colOff>62865</xdr:colOff>
      <xdr:row>79</xdr:row>
      <xdr:rowOff>125330</xdr:rowOff>
    </xdr:to>
    <xdr:cxnSp macro="">
      <xdr:nvCxnSpPr>
        <xdr:cNvPr id="170" name="直線コネクタ 169"/>
        <xdr:cNvCxnSpPr/>
      </xdr:nvCxnSpPr>
      <xdr:spPr>
        <a:xfrm flipV="1">
          <a:off x="4633595" y="12216856"/>
          <a:ext cx="1270" cy="1453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129157</xdr:rowOff>
    </xdr:from>
    <xdr:ext cx="469744" cy="259045"/>
    <xdr:sp macro="" textlink="">
      <xdr:nvSpPr>
        <xdr:cNvPr id="171" name="維持補修費最小値テキスト"/>
        <xdr:cNvSpPr txBox="1"/>
      </xdr:nvSpPr>
      <xdr:spPr>
        <a:xfrm>
          <a:off x="4686300"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125330</xdr:rowOff>
    </xdr:from>
    <xdr:to>
      <xdr:col>24</xdr:col>
      <xdr:colOff>152400</xdr:colOff>
      <xdr:row>79</xdr:row>
      <xdr:rowOff>125330</xdr:rowOff>
    </xdr:to>
    <xdr:cxnSp macro="">
      <xdr:nvCxnSpPr>
        <xdr:cNvPr id="172" name="直線コネクタ 171"/>
        <xdr:cNvCxnSpPr/>
      </xdr:nvCxnSpPr>
      <xdr:spPr>
        <a:xfrm>
          <a:off x="4546600" y="136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162033</xdr:rowOff>
    </xdr:from>
    <xdr:ext cx="534377" cy="259045"/>
    <xdr:sp macro="" textlink="">
      <xdr:nvSpPr>
        <xdr:cNvPr id="173" name="維持補修費最大値テキスト"/>
        <xdr:cNvSpPr txBox="1"/>
      </xdr:nvSpPr>
      <xdr:spPr>
        <a:xfrm>
          <a:off x="4686300" y="11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43906</xdr:rowOff>
    </xdr:from>
    <xdr:to>
      <xdr:col>24</xdr:col>
      <xdr:colOff>152400</xdr:colOff>
      <xdr:row>71</xdr:row>
      <xdr:rowOff>43906</xdr:rowOff>
    </xdr:to>
    <xdr:cxnSp macro="">
      <xdr:nvCxnSpPr>
        <xdr:cNvPr id="174" name="直線コネクタ 173"/>
        <xdr:cNvCxnSpPr/>
      </xdr:nvCxnSpPr>
      <xdr:spPr>
        <a:xfrm>
          <a:off x="4546600" y="1221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91259</xdr:rowOff>
    </xdr:from>
    <xdr:to>
      <xdr:col>24</xdr:col>
      <xdr:colOff>63500</xdr:colOff>
      <xdr:row>74</xdr:row>
      <xdr:rowOff>143184</xdr:rowOff>
    </xdr:to>
    <xdr:cxnSp macro="">
      <xdr:nvCxnSpPr>
        <xdr:cNvPr id="175" name="直線コネクタ 174"/>
        <xdr:cNvCxnSpPr/>
      </xdr:nvCxnSpPr>
      <xdr:spPr>
        <a:xfrm flipV="1">
          <a:off x="3797300" y="12778559"/>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96283</xdr:rowOff>
    </xdr:from>
    <xdr:ext cx="469744" cy="259045"/>
    <xdr:sp macro="" textlink="">
      <xdr:nvSpPr>
        <xdr:cNvPr id="176" name="維持補修費平均値テキスト"/>
        <xdr:cNvSpPr txBox="1"/>
      </xdr:nvSpPr>
      <xdr:spPr>
        <a:xfrm>
          <a:off x="4686300" y="13126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117856</xdr:rowOff>
    </xdr:from>
    <xdr:to>
      <xdr:col>24</xdr:col>
      <xdr:colOff>114300</xdr:colOff>
      <xdr:row>77</xdr:row>
      <xdr:rowOff>48006</xdr:rowOff>
    </xdr:to>
    <xdr:sp macro="" textlink="">
      <xdr:nvSpPr>
        <xdr:cNvPr id="177" name="フローチャート: 判断 176"/>
        <xdr:cNvSpPr/>
      </xdr:nvSpPr>
      <xdr:spPr>
        <a:xfrm>
          <a:off x="45847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143184</xdr:rowOff>
    </xdr:from>
    <xdr:to>
      <xdr:col>19</xdr:col>
      <xdr:colOff>177800</xdr:colOff>
      <xdr:row>74</xdr:row>
      <xdr:rowOff>158206</xdr:rowOff>
    </xdr:to>
    <xdr:cxnSp macro="">
      <xdr:nvCxnSpPr>
        <xdr:cNvPr id="178" name="直線コネクタ 177"/>
        <xdr:cNvCxnSpPr/>
      </xdr:nvCxnSpPr>
      <xdr:spPr>
        <a:xfrm flipV="1">
          <a:off x="2908300" y="1283048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158242</xdr:rowOff>
    </xdr:from>
    <xdr:to>
      <xdr:col>20</xdr:col>
      <xdr:colOff>38100</xdr:colOff>
      <xdr:row>77</xdr:row>
      <xdr:rowOff>88392</xdr:rowOff>
    </xdr:to>
    <xdr:sp macro="" textlink="">
      <xdr:nvSpPr>
        <xdr:cNvPr id="179" name="フローチャート: 判断 178"/>
        <xdr:cNvSpPr/>
      </xdr:nvSpPr>
      <xdr:spPr>
        <a:xfrm>
          <a:off x="3746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79519</xdr:rowOff>
    </xdr:from>
    <xdr:ext cx="469744" cy="259045"/>
    <xdr:sp macro="" textlink="">
      <xdr:nvSpPr>
        <xdr:cNvPr id="180" name="テキスト ボックス 179"/>
        <xdr:cNvSpPr txBox="1"/>
      </xdr:nvSpPr>
      <xdr:spPr>
        <a:xfrm>
          <a:off x="3562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157552</xdr:rowOff>
    </xdr:from>
    <xdr:to>
      <xdr:col>15</xdr:col>
      <xdr:colOff>50800</xdr:colOff>
      <xdr:row>74</xdr:row>
      <xdr:rowOff>158206</xdr:rowOff>
    </xdr:to>
    <xdr:cxnSp macro="">
      <xdr:nvCxnSpPr>
        <xdr:cNvPr id="181" name="直線コネクタ 180"/>
        <xdr:cNvCxnSpPr/>
      </xdr:nvCxnSpPr>
      <xdr:spPr>
        <a:xfrm>
          <a:off x="2019300" y="1284485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16619</xdr:rowOff>
    </xdr:from>
    <xdr:to>
      <xdr:col>15</xdr:col>
      <xdr:colOff>101600</xdr:colOff>
      <xdr:row>77</xdr:row>
      <xdr:rowOff>118219</xdr:rowOff>
    </xdr:to>
    <xdr:sp macro="" textlink="">
      <xdr:nvSpPr>
        <xdr:cNvPr id="182" name="フローチャート: 判断 181"/>
        <xdr:cNvSpPr/>
      </xdr:nvSpPr>
      <xdr:spPr>
        <a:xfrm>
          <a:off x="2857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109346</xdr:rowOff>
    </xdr:from>
    <xdr:ext cx="469744" cy="259045"/>
    <xdr:sp macro="" textlink="">
      <xdr:nvSpPr>
        <xdr:cNvPr id="183" name="テキスト ボックス 182"/>
        <xdr:cNvSpPr txBox="1"/>
      </xdr:nvSpPr>
      <xdr:spPr>
        <a:xfrm>
          <a:off x="2673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157552</xdr:rowOff>
    </xdr:from>
    <xdr:to>
      <xdr:col>10</xdr:col>
      <xdr:colOff>114300</xdr:colOff>
      <xdr:row>75</xdr:row>
      <xdr:rowOff>27142</xdr:rowOff>
    </xdr:to>
    <xdr:cxnSp macro="">
      <xdr:nvCxnSpPr>
        <xdr:cNvPr id="184" name="直線コネクタ 183"/>
        <xdr:cNvCxnSpPr/>
      </xdr:nvCxnSpPr>
      <xdr:spPr>
        <a:xfrm flipV="1">
          <a:off x="1130300" y="12844852"/>
          <a:ext cx="889000" cy="4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32403</xdr:rowOff>
    </xdr:from>
    <xdr:to>
      <xdr:col>10</xdr:col>
      <xdr:colOff>165100</xdr:colOff>
      <xdr:row>77</xdr:row>
      <xdr:rowOff>134003</xdr:rowOff>
    </xdr:to>
    <xdr:sp macro="" textlink="">
      <xdr:nvSpPr>
        <xdr:cNvPr id="185" name="フローチャート: 判断 184"/>
        <xdr:cNvSpPr/>
      </xdr:nvSpPr>
      <xdr:spPr>
        <a:xfrm>
          <a:off x="1968500" y="132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125130</xdr:rowOff>
    </xdr:from>
    <xdr:ext cx="469744" cy="259045"/>
    <xdr:sp macro="" textlink="">
      <xdr:nvSpPr>
        <xdr:cNvPr id="186" name="テキスト ボックス 185"/>
        <xdr:cNvSpPr txBox="1"/>
      </xdr:nvSpPr>
      <xdr:spPr>
        <a:xfrm>
          <a:off x="1784428"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2685</xdr:rowOff>
    </xdr:from>
    <xdr:to>
      <xdr:col>6</xdr:col>
      <xdr:colOff>38100</xdr:colOff>
      <xdr:row>77</xdr:row>
      <xdr:rowOff>104285</xdr:rowOff>
    </xdr:to>
    <xdr:sp macro="" textlink="">
      <xdr:nvSpPr>
        <xdr:cNvPr id="187" name="フローチャート: 判断 186"/>
        <xdr:cNvSpPr/>
      </xdr:nvSpPr>
      <xdr:spPr>
        <a:xfrm>
          <a:off x="1079500" y="1320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95412</xdr:rowOff>
    </xdr:from>
    <xdr:ext cx="469744" cy="259045"/>
    <xdr:sp macro="" textlink="">
      <xdr:nvSpPr>
        <xdr:cNvPr id="188" name="テキスト ボックス 187"/>
        <xdr:cNvSpPr txBox="1"/>
      </xdr:nvSpPr>
      <xdr:spPr>
        <a:xfrm>
          <a:off x="895428" y="1329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40459</xdr:rowOff>
    </xdr:from>
    <xdr:to>
      <xdr:col>24</xdr:col>
      <xdr:colOff>114300</xdr:colOff>
      <xdr:row>74</xdr:row>
      <xdr:rowOff>142059</xdr:rowOff>
    </xdr:to>
    <xdr:sp macro="" textlink="">
      <xdr:nvSpPr>
        <xdr:cNvPr id="194" name="楕円 193"/>
        <xdr:cNvSpPr/>
      </xdr:nvSpPr>
      <xdr:spPr>
        <a:xfrm>
          <a:off x="4584700" y="127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63336</xdr:rowOff>
    </xdr:from>
    <xdr:ext cx="534377" cy="259045"/>
    <xdr:sp macro="" textlink="">
      <xdr:nvSpPr>
        <xdr:cNvPr id="195" name="維持補修費該当値テキスト"/>
        <xdr:cNvSpPr txBox="1"/>
      </xdr:nvSpPr>
      <xdr:spPr>
        <a:xfrm>
          <a:off x="4686300" y="125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92384</xdr:rowOff>
    </xdr:from>
    <xdr:to>
      <xdr:col>20</xdr:col>
      <xdr:colOff>38100</xdr:colOff>
      <xdr:row>75</xdr:row>
      <xdr:rowOff>22534</xdr:rowOff>
    </xdr:to>
    <xdr:sp macro="" textlink="">
      <xdr:nvSpPr>
        <xdr:cNvPr id="196" name="楕円 195"/>
        <xdr:cNvSpPr/>
      </xdr:nvSpPr>
      <xdr:spPr>
        <a:xfrm>
          <a:off x="3746500" y="127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39061</xdr:rowOff>
    </xdr:from>
    <xdr:ext cx="534377" cy="259045"/>
    <xdr:sp macro="" textlink="">
      <xdr:nvSpPr>
        <xdr:cNvPr id="197" name="テキスト ボックス 196"/>
        <xdr:cNvSpPr txBox="1"/>
      </xdr:nvSpPr>
      <xdr:spPr>
        <a:xfrm>
          <a:off x="3530111" y="125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107406</xdr:rowOff>
    </xdr:from>
    <xdr:to>
      <xdr:col>15</xdr:col>
      <xdr:colOff>101600</xdr:colOff>
      <xdr:row>75</xdr:row>
      <xdr:rowOff>37556</xdr:rowOff>
    </xdr:to>
    <xdr:sp macro="" textlink="">
      <xdr:nvSpPr>
        <xdr:cNvPr id="198" name="楕円 197"/>
        <xdr:cNvSpPr/>
      </xdr:nvSpPr>
      <xdr:spPr>
        <a:xfrm>
          <a:off x="2857500" y="127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54083</xdr:rowOff>
    </xdr:from>
    <xdr:ext cx="534377" cy="259045"/>
    <xdr:sp macro="" textlink="">
      <xdr:nvSpPr>
        <xdr:cNvPr id="199" name="テキスト ボックス 198"/>
        <xdr:cNvSpPr txBox="1"/>
      </xdr:nvSpPr>
      <xdr:spPr>
        <a:xfrm>
          <a:off x="2641111" y="125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106752</xdr:rowOff>
    </xdr:from>
    <xdr:to>
      <xdr:col>10</xdr:col>
      <xdr:colOff>165100</xdr:colOff>
      <xdr:row>75</xdr:row>
      <xdr:rowOff>36902</xdr:rowOff>
    </xdr:to>
    <xdr:sp macro="" textlink="">
      <xdr:nvSpPr>
        <xdr:cNvPr id="200" name="楕円 199"/>
        <xdr:cNvSpPr/>
      </xdr:nvSpPr>
      <xdr:spPr>
        <a:xfrm>
          <a:off x="1968500" y="127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53429</xdr:rowOff>
    </xdr:from>
    <xdr:ext cx="534377" cy="259045"/>
    <xdr:sp macro="" textlink="">
      <xdr:nvSpPr>
        <xdr:cNvPr id="201" name="テキスト ボックス 200"/>
        <xdr:cNvSpPr txBox="1"/>
      </xdr:nvSpPr>
      <xdr:spPr>
        <a:xfrm>
          <a:off x="1752111" y="125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147792</xdr:rowOff>
    </xdr:from>
    <xdr:to>
      <xdr:col>6</xdr:col>
      <xdr:colOff>38100</xdr:colOff>
      <xdr:row>75</xdr:row>
      <xdr:rowOff>77942</xdr:rowOff>
    </xdr:to>
    <xdr:sp macro="" textlink="">
      <xdr:nvSpPr>
        <xdr:cNvPr id="202" name="楕円 201"/>
        <xdr:cNvSpPr/>
      </xdr:nvSpPr>
      <xdr:spPr>
        <a:xfrm>
          <a:off x="1079500" y="128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94469</xdr:rowOff>
    </xdr:from>
    <xdr:ext cx="469744" cy="259045"/>
    <xdr:sp macro="" textlink="">
      <xdr:nvSpPr>
        <xdr:cNvPr id="203" name="テキスト ボックス 202"/>
        <xdr:cNvSpPr txBox="1"/>
      </xdr:nvSpPr>
      <xdr:spPr>
        <a:xfrm>
          <a:off x="895428" y="126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8" name="直線コネクタ 227"/>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29"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0" name="直線コネクタ 229"/>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1"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2" name="直線コネクタ 231"/>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28803</xdr:rowOff>
    </xdr:from>
    <xdr:to>
      <xdr:col>24</xdr:col>
      <xdr:colOff>63500</xdr:colOff>
      <xdr:row>96</xdr:row>
      <xdr:rowOff>46038</xdr:rowOff>
    </xdr:to>
    <xdr:cxnSp macro="">
      <xdr:nvCxnSpPr>
        <xdr:cNvPr id="233" name="直線コネクタ 232"/>
        <xdr:cNvCxnSpPr/>
      </xdr:nvCxnSpPr>
      <xdr:spPr>
        <a:xfrm flipV="1">
          <a:off x="3797300" y="1648800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157548</xdr:rowOff>
    </xdr:from>
    <xdr:ext cx="599010" cy="259045"/>
    <xdr:sp macro="" textlink="">
      <xdr:nvSpPr>
        <xdr:cNvPr id="234" name="扶助費平均値テキスト"/>
        <xdr:cNvSpPr txBox="1"/>
      </xdr:nvSpPr>
      <xdr:spPr>
        <a:xfrm>
          <a:off x="4686300" y="16273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5" name="フローチャート: 判断 234"/>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46038</xdr:rowOff>
    </xdr:from>
    <xdr:to>
      <xdr:col>19</xdr:col>
      <xdr:colOff>177800</xdr:colOff>
      <xdr:row>96</xdr:row>
      <xdr:rowOff>89688</xdr:rowOff>
    </xdr:to>
    <xdr:cxnSp macro="">
      <xdr:nvCxnSpPr>
        <xdr:cNvPr id="236" name="直線コネクタ 235"/>
        <xdr:cNvCxnSpPr/>
      </xdr:nvCxnSpPr>
      <xdr:spPr>
        <a:xfrm flipV="1">
          <a:off x="2908300" y="16505238"/>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7" name="フローチャート: 判断 236"/>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101655</xdr:rowOff>
    </xdr:from>
    <xdr:ext cx="599010" cy="259045"/>
    <xdr:sp macro="" textlink="">
      <xdr:nvSpPr>
        <xdr:cNvPr id="238" name="テキスト ボックス 237"/>
        <xdr:cNvSpPr txBox="1"/>
      </xdr:nvSpPr>
      <xdr:spPr>
        <a:xfrm>
          <a:off x="3497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89688</xdr:rowOff>
    </xdr:from>
    <xdr:to>
      <xdr:col>15</xdr:col>
      <xdr:colOff>50800</xdr:colOff>
      <xdr:row>96</xdr:row>
      <xdr:rowOff>154063</xdr:rowOff>
    </xdr:to>
    <xdr:cxnSp macro="">
      <xdr:nvCxnSpPr>
        <xdr:cNvPr id="239" name="直線コネクタ 238"/>
        <xdr:cNvCxnSpPr/>
      </xdr:nvCxnSpPr>
      <xdr:spPr>
        <a:xfrm flipV="1">
          <a:off x="2019300" y="16548888"/>
          <a:ext cx="889000" cy="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0" name="フローチャート: 判断 239"/>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133938</xdr:rowOff>
    </xdr:from>
    <xdr:ext cx="599010" cy="259045"/>
    <xdr:sp macro="" textlink="">
      <xdr:nvSpPr>
        <xdr:cNvPr id="241" name="テキスト ボックス 240"/>
        <xdr:cNvSpPr txBox="1"/>
      </xdr:nvSpPr>
      <xdr:spPr>
        <a:xfrm>
          <a:off x="2608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154063</xdr:rowOff>
    </xdr:from>
    <xdr:to>
      <xdr:col>10</xdr:col>
      <xdr:colOff>114300</xdr:colOff>
      <xdr:row>97</xdr:row>
      <xdr:rowOff>3835</xdr:rowOff>
    </xdr:to>
    <xdr:cxnSp macro="">
      <xdr:nvCxnSpPr>
        <xdr:cNvPr id="242" name="直線コネクタ 241"/>
        <xdr:cNvCxnSpPr/>
      </xdr:nvCxnSpPr>
      <xdr:spPr>
        <a:xfrm flipV="1">
          <a:off x="1130300" y="16613263"/>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3" name="フローチャート: 判断 242"/>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29354</xdr:rowOff>
    </xdr:from>
    <xdr:ext cx="599010" cy="259045"/>
    <xdr:sp macro="" textlink="">
      <xdr:nvSpPr>
        <xdr:cNvPr id="244" name="テキスト ボックス 243"/>
        <xdr:cNvSpPr txBox="1"/>
      </xdr:nvSpPr>
      <xdr:spPr>
        <a:xfrm>
          <a:off x="1719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5" name="フローチャート: 判断 244"/>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6" name="テキスト ボックス 245"/>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149453</xdr:rowOff>
    </xdr:from>
    <xdr:to>
      <xdr:col>24</xdr:col>
      <xdr:colOff>114300</xdr:colOff>
      <xdr:row>96</xdr:row>
      <xdr:rowOff>79603</xdr:rowOff>
    </xdr:to>
    <xdr:sp macro="" textlink="">
      <xdr:nvSpPr>
        <xdr:cNvPr id="252" name="楕円 251"/>
        <xdr:cNvSpPr/>
      </xdr:nvSpPr>
      <xdr:spPr>
        <a:xfrm>
          <a:off x="4584700" y="164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127880</xdr:rowOff>
    </xdr:from>
    <xdr:ext cx="599010" cy="259045"/>
    <xdr:sp macro="" textlink="">
      <xdr:nvSpPr>
        <xdr:cNvPr id="253" name="扶助費該当値テキスト"/>
        <xdr:cNvSpPr txBox="1"/>
      </xdr:nvSpPr>
      <xdr:spPr>
        <a:xfrm>
          <a:off x="4686300" y="1641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166688</xdr:rowOff>
    </xdr:from>
    <xdr:to>
      <xdr:col>20</xdr:col>
      <xdr:colOff>38100</xdr:colOff>
      <xdr:row>96</xdr:row>
      <xdr:rowOff>96838</xdr:rowOff>
    </xdr:to>
    <xdr:sp macro="" textlink="">
      <xdr:nvSpPr>
        <xdr:cNvPr id="254" name="楕円 253"/>
        <xdr:cNvSpPr/>
      </xdr:nvSpPr>
      <xdr:spPr>
        <a:xfrm>
          <a:off x="3746500" y="164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87965</xdr:rowOff>
    </xdr:from>
    <xdr:ext cx="599010" cy="259045"/>
    <xdr:sp macro="" textlink="">
      <xdr:nvSpPr>
        <xdr:cNvPr id="255" name="テキスト ボックス 254"/>
        <xdr:cNvSpPr txBox="1"/>
      </xdr:nvSpPr>
      <xdr:spPr>
        <a:xfrm>
          <a:off x="3497795" y="165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38888</xdr:rowOff>
    </xdr:from>
    <xdr:to>
      <xdr:col>15</xdr:col>
      <xdr:colOff>101600</xdr:colOff>
      <xdr:row>96</xdr:row>
      <xdr:rowOff>140488</xdr:rowOff>
    </xdr:to>
    <xdr:sp macro="" textlink="">
      <xdr:nvSpPr>
        <xdr:cNvPr id="256" name="楕円 255"/>
        <xdr:cNvSpPr/>
      </xdr:nvSpPr>
      <xdr:spPr>
        <a:xfrm>
          <a:off x="2857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131615</xdr:rowOff>
    </xdr:from>
    <xdr:ext cx="599010" cy="259045"/>
    <xdr:sp macro="" textlink="">
      <xdr:nvSpPr>
        <xdr:cNvPr id="257" name="テキスト ボックス 256"/>
        <xdr:cNvSpPr txBox="1"/>
      </xdr:nvSpPr>
      <xdr:spPr>
        <a:xfrm>
          <a:off x="2608795" y="165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103263</xdr:rowOff>
    </xdr:from>
    <xdr:to>
      <xdr:col>10</xdr:col>
      <xdr:colOff>165100</xdr:colOff>
      <xdr:row>97</xdr:row>
      <xdr:rowOff>33413</xdr:rowOff>
    </xdr:to>
    <xdr:sp macro="" textlink="">
      <xdr:nvSpPr>
        <xdr:cNvPr id="258" name="楕円 257"/>
        <xdr:cNvSpPr/>
      </xdr:nvSpPr>
      <xdr:spPr>
        <a:xfrm>
          <a:off x="1968500" y="165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24540</xdr:rowOff>
    </xdr:from>
    <xdr:ext cx="599010" cy="259045"/>
    <xdr:sp macro="" textlink="">
      <xdr:nvSpPr>
        <xdr:cNvPr id="259" name="テキスト ボックス 258"/>
        <xdr:cNvSpPr txBox="1"/>
      </xdr:nvSpPr>
      <xdr:spPr>
        <a:xfrm>
          <a:off x="1719795" y="1665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124485</xdr:rowOff>
    </xdr:from>
    <xdr:to>
      <xdr:col>6</xdr:col>
      <xdr:colOff>38100</xdr:colOff>
      <xdr:row>97</xdr:row>
      <xdr:rowOff>54635</xdr:rowOff>
    </xdr:to>
    <xdr:sp macro="" textlink="">
      <xdr:nvSpPr>
        <xdr:cNvPr id="260" name="楕円 259"/>
        <xdr:cNvSpPr/>
      </xdr:nvSpPr>
      <xdr:spPr>
        <a:xfrm>
          <a:off x="1079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71162</xdr:rowOff>
    </xdr:from>
    <xdr:ext cx="599010" cy="259045"/>
    <xdr:sp macro="" textlink="">
      <xdr:nvSpPr>
        <xdr:cNvPr id="261" name="テキスト ボックス 260"/>
        <xdr:cNvSpPr txBox="1"/>
      </xdr:nvSpPr>
      <xdr:spPr>
        <a:xfrm>
          <a:off x="830795" y="1635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6" name="直線コネクタ 285"/>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7"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8" name="直線コネクタ 287"/>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89"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0" name="直線コネクタ 289"/>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108953</xdr:rowOff>
    </xdr:from>
    <xdr:to>
      <xdr:col>55</xdr:col>
      <xdr:colOff>0</xdr:colOff>
      <xdr:row>32</xdr:row>
      <xdr:rowOff>3454</xdr:rowOff>
    </xdr:to>
    <xdr:cxnSp macro="">
      <xdr:nvCxnSpPr>
        <xdr:cNvPr id="291" name="直線コネクタ 290"/>
        <xdr:cNvCxnSpPr/>
      </xdr:nvCxnSpPr>
      <xdr:spPr>
        <a:xfrm>
          <a:off x="9639300" y="5423903"/>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34523</xdr:rowOff>
    </xdr:from>
    <xdr:ext cx="534377" cy="259045"/>
    <xdr:sp macro="" textlink="">
      <xdr:nvSpPr>
        <xdr:cNvPr id="292" name="補助費等平均値テキスト"/>
        <xdr:cNvSpPr txBox="1"/>
      </xdr:nvSpPr>
      <xdr:spPr>
        <a:xfrm>
          <a:off x="10528300" y="569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3" name="フローチャート: 判断 292"/>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31</xdr:row>
      <xdr:rowOff>108953</xdr:rowOff>
    </xdr:to>
    <xdr:cxnSp macro="">
      <xdr:nvCxnSpPr>
        <xdr:cNvPr id="294" name="直線コネクタ 293"/>
        <xdr:cNvCxnSpPr/>
      </xdr:nvCxnSpPr>
      <xdr:spPr>
        <a:xfrm>
          <a:off x="8750300" y="5414874"/>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5" name="フローチャート: 判断 294"/>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6" name="テキスト ボックス 295"/>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92989</xdr:rowOff>
    </xdr:from>
    <xdr:to>
      <xdr:col>45</xdr:col>
      <xdr:colOff>177800</xdr:colOff>
      <xdr:row>31</xdr:row>
      <xdr:rowOff>99924</xdr:rowOff>
    </xdr:to>
    <xdr:cxnSp macro="">
      <xdr:nvCxnSpPr>
        <xdr:cNvPr id="297" name="直線コネクタ 296"/>
        <xdr:cNvCxnSpPr/>
      </xdr:nvCxnSpPr>
      <xdr:spPr>
        <a:xfrm>
          <a:off x="7861300" y="5407939"/>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8" name="フローチャート: 判断 297"/>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151795</xdr:rowOff>
    </xdr:from>
    <xdr:ext cx="534377" cy="259045"/>
    <xdr:sp macro="" textlink="">
      <xdr:nvSpPr>
        <xdr:cNvPr id="299" name="テキスト ボックス 298"/>
        <xdr:cNvSpPr txBox="1"/>
      </xdr:nvSpPr>
      <xdr:spPr>
        <a:xfrm>
          <a:off x="8483111" y="58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92989</xdr:rowOff>
    </xdr:from>
    <xdr:to>
      <xdr:col>41</xdr:col>
      <xdr:colOff>50800</xdr:colOff>
      <xdr:row>31</xdr:row>
      <xdr:rowOff>151282</xdr:rowOff>
    </xdr:to>
    <xdr:cxnSp macro="">
      <xdr:nvCxnSpPr>
        <xdr:cNvPr id="300" name="直線コネクタ 299"/>
        <xdr:cNvCxnSpPr/>
      </xdr:nvCxnSpPr>
      <xdr:spPr>
        <a:xfrm flipV="1">
          <a:off x="6972300" y="540793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1" name="フローチャート: 判断 300"/>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128896</xdr:rowOff>
    </xdr:from>
    <xdr:ext cx="534377" cy="259045"/>
    <xdr:sp macro="" textlink="">
      <xdr:nvSpPr>
        <xdr:cNvPr id="302" name="テキスト ボックス 301"/>
        <xdr:cNvSpPr txBox="1"/>
      </xdr:nvSpPr>
      <xdr:spPr>
        <a:xfrm>
          <a:off x="7594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3" name="フローチャート: 判断 302"/>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156062</xdr:rowOff>
    </xdr:from>
    <xdr:ext cx="534377" cy="259045"/>
    <xdr:sp macro="" textlink="">
      <xdr:nvSpPr>
        <xdr:cNvPr id="304" name="テキスト ボックス 303"/>
        <xdr:cNvSpPr txBox="1"/>
      </xdr:nvSpPr>
      <xdr:spPr>
        <a:xfrm>
          <a:off x="6705111" y="581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124104</xdr:rowOff>
    </xdr:from>
    <xdr:to>
      <xdr:col>55</xdr:col>
      <xdr:colOff>50800</xdr:colOff>
      <xdr:row>32</xdr:row>
      <xdr:rowOff>54254</xdr:rowOff>
    </xdr:to>
    <xdr:sp macro="" textlink="">
      <xdr:nvSpPr>
        <xdr:cNvPr id="310" name="楕円 309"/>
        <xdr:cNvSpPr/>
      </xdr:nvSpPr>
      <xdr:spPr>
        <a:xfrm>
          <a:off x="104267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146981</xdr:rowOff>
    </xdr:from>
    <xdr:ext cx="534377" cy="259045"/>
    <xdr:sp macro="" textlink="">
      <xdr:nvSpPr>
        <xdr:cNvPr id="311" name="補助費等該当値テキスト"/>
        <xdr:cNvSpPr txBox="1"/>
      </xdr:nvSpPr>
      <xdr:spPr>
        <a:xfrm>
          <a:off x="10528300" y="52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58153</xdr:rowOff>
    </xdr:from>
    <xdr:to>
      <xdr:col>50</xdr:col>
      <xdr:colOff>165100</xdr:colOff>
      <xdr:row>31</xdr:row>
      <xdr:rowOff>159753</xdr:rowOff>
    </xdr:to>
    <xdr:sp macro="" textlink="">
      <xdr:nvSpPr>
        <xdr:cNvPr id="312" name="楕円 311"/>
        <xdr:cNvSpPr/>
      </xdr:nvSpPr>
      <xdr:spPr>
        <a:xfrm>
          <a:off x="9588500" y="53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4830</xdr:rowOff>
    </xdr:from>
    <xdr:ext cx="534377" cy="259045"/>
    <xdr:sp macro="" textlink="">
      <xdr:nvSpPr>
        <xdr:cNvPr id="313" name="テキスト ボックス 312"/>
        <xdr:cNvSpPr txBox="1"/>
      </xdr:nvSpPr>
      <xdr:spPr>
        <a:xfrm>
          <a:off x="9372111" y="51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49124</xdr:rowOff>
    </xdr:from>
    <xdr:to>
      <xdr:col>46</xdr:col>
      <xdr:colOff>38100</xdr:colOff>
      <xdr:row>31</xdr:row>
      <xdr:rowOff>150724</xdr:rowOff>
    </xdr:to>
    <xdr:sp macro="" textlink="">
      <xdr:nvSpPr>
        <xdr:cNvPr id="314" name="楕円 313"/>
        <xdr:cNvSpPr/>
      </xdr:nvSpPr>
      <xdr:spPr>
        <a:xfrm>
          <a:off x="8699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167251</xdr:rowOff>
    </xdr:from>
    <xdr:ext cx="534377" cy="259045"/>
    <xdr:sp macro="" textlink="">
      <xdr:nvSpPr>
        <xdr:cNvPr id="315" name="テキスト ボックス 314"/>
        <xdr:cNvSpPr txBox="1"/>
      </xdr:nvSpPr>
      <xdr:spPr>
        <a:xfrm>
          <a:off x="8483111" y="51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42189</xdr:rowOff>
    </xdr:from>
    <xdr:to>
      <xdr:col>41</xdr:col>
      <xdr:colOff>101600</xdr:colOff>
      <xdr:row>31</xdr:row>
      <xdr:rowOff>143789</xdr:rowOff>
    </xdr:to>
    <xdr:sp macro="" textlink="">
      <xdr:nvSpPr>
        <xdr:cNvPr id="316" name="楕円 315"/>
        <xdr:cNvSpPr/>
      </xdr:nvSpPr>
      <xdr:spPr>
        <a:xfrm>
          <a:off x="7810500" y="53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160316</xdr:rowOff>
    </xdr:from>
    <xdr:ext cx="534377" cy="259045"/>
    <xdr:sp macro="" textlink="">
      <xdr:nvSpPr>
        <xdr:cNvPr id="317" name="テキスト ボックス 316"/>
        <xdr:cNvSpPr txBox="1"/>
      </xdr:nvSpPr>
      <xdr:spPr>
        <a:xfrm>
          <a:off x="7594111" y="51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100482</xdr:rowOff>
    </xdr:from>
    <xdr:to>
      <xdr:col>36</xdr:col>
      <xdr:colOff>165100</xdr:colOff>
      <xdr:row>32</xdr:row>
      <xdr:rowOff>30632</xdr:rowOff>
    </xdr:to>
    <xdr:sp macro="" textlink="">
      <xdr:nvSpPr>
        <xdr:cNvPr id="318" name="楕円 317"/>
        <xdr:cNvSpPr/>
      </xdr:nvSpPr>
      <xdr:spPr>
        <a:xfrm>
          <a:off x="6921500" y="54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47159</xdr:rowOff>
    </xdr:from>
    <xdr:ext cx="534377" cy="259045"/>
    <xdr:sp macro="" textlink="">
      <xdr:nvSpPr>
        <xdr:cNvPr id="319" name="テキスト ボックス 318"/>
        <xdr:cNvSpPr txBox="1"/>
      </xdr:nvSpPr>
      <xdr:spPr>
        <a:xfrm>
          <a:off x="6705111" y="519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6" name="直線コネクタ 345"/>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7"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8" name="直線コネクタ 347"/>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49"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0" name="直線コネクタ 349"/>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56196</xdr:rowOff>
    </xdr:from>
    <xdr:to>
      <xdr:col>55</xdr:col>
      <xdr:colOff>0</xdr:colOff>
      <xdr:row>57</xdr:row>
      <xdr:rowOff>66058</xdr:rowOff>
    </xdr:to>
    <xdr:cxnSp macro="">
      <xdr:nvCxnSpPr>
        <xdr:cNvPr id="351" name="直線コネクタ 350"/>
        <xdr:cNvCxnSpPr/>
      </xdr:nvCxnSpPr>
      <xdr:spPr>
        <a:xfrm flipV="1">
          <a:off x="9639300" y="9485946"/>
          <a:ext cx="838200" cy="35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113573</xdr:rowOff>
    </xdr:from>
    <xdr:ext cx="534377" cy="259045"/>
    <xdr:sp macro="" textlink="">
      <xdr:nvSpPr>
        <xdr:cNvPr id="352" name="普通建設事業費平均値テキスト"/>
        <xdr:cNvSpPr txBox="1"/>
      </xdr:nvSpPr>
      <xdr:spPr>
        <a:xfrm>
          <a:off x="10528300" y="9200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3" name="フローチャート: 判断 352"/>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66058</xdr:rowOff>
    </xdr:from>
    <xdr:to>
      <xdr:col>50</xdr:col>
      <xdr:colOff>114300</xdr:colOff>
      <xdr:row>57</xdr:row>
      <xdr:rowOff>80983</xdr:rowOff>
    </xdr:to>
    <xdr:cxnSp macro="">
      <xdr:nvCxnSpPr>
        <xdr:cNvPr id="354" name="直線コネクタ 353"/>
        <xdr:cNvCxnSpPr/>
      </xdr:nvCxnSpPr>
      <xdr:spPr>
        <a:xfrm flipV="1">
          <a:off x="8750300" y="9838708"/>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5" name="フローチャート: 判断 354"/>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104255</xdr:rowOff>
    </xdr:from>
    <xdr:ext cx="534377" cy="259045"/>
    <xdr:sp macro="" textlink="">
      <xdr:nvSpPr>
        <xdr:cNvPr id="356" name="テキスト ボックス 355"/>
        <xdr:cNvSpPr txBox="1"/>
      </xdr:nvSpPr>
      <xdr:spPr>
        <a:xfrm>
          <a:off x="9372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80983</xdr:rowOff>
    </xdr:from>
    <xdr:to>
      <xdr:col>45</xdr:col>
      <xdr:colOff>177800</xdr:colOff>
      <xdr:row>58</xdr:row>
      <xdr:rowOff>57502</xdr:rowOff>
    </xdr:to>
    <xdr:cxnSp macro="">
      <xdr:nvCxnSpPr>
        <xdr:cNvPr id="357" name="直線コネクタ 356"/>
        <xdr:cNvCxnSpPr/>
      </xdr:nvCxnSpPr>
      <xdr:spPr>
        <a:xfrm flipV="1">
          <a:off x="7861300" y="9853633"/>
          <a:ext cx="889000" cy="14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8" name="フローチャート: 判断 357"/>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143868</xdr:rowOff>
    </xdr:from>
    <xdr:ext cx="534377" cy="259045"/>
    <xdr:sp macro="" textlink="">
      <xdr:nvSpPr>
        <xdr:cNvPr id="359" name="テキスト ボックス 358"/>
        <xdr:cNvSpPr txBox="1"/>
      </xdr:nvSpPr>
      <xdr:spPr>
        <a:xfrm>
          <a:off x="8483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165532</xdr:rowOff>
    </xdr:from>
    <xdr:to>
      <xdr:col>41</xdr:col>
      <xdr:colOff>50800</xdr:colOff>
      <xdr:row>58</xdr:row>
      <xdr:rowOff>57502</xdr:rowOff>
    </xdr:to>
    <xdr:cxnSp macro="">
      <xdr:nvCxnSpPr>
        <xdr:cNvPr id="360" name="直線コネクタ 359"/>
        <xdr:cNvCxnSpPr/>
      </xdr:nvCxnSpPr>
      <xdr:spPr>
        <a:xfrm>
          <a:off x="6972300" y="9766732"/>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1" name="フローチャート: 判断 360"/>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136879</xdr:rowOff>
    </xdr:from>
    <xdr:ext cx="534377" cy="259045"/>
    <xdr:sp macro="" textlink="">
      <xdr:nvSpPr>
        <xdr:cNvPr id="362" name="テキスト ボックス 361"/>
        <xdr:cNvSpPr txBox="1"/>
      </xdr:nvSpPr>
      <xdr:spPr>
        <a:xfrm>
          <a:off x="7594111" y="92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3" name="フローチャート: 判断 362"/>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82211</xdr:rowOff>
    </xdr:from>
    <xdr:ext cx="534377" cy="259045"/>
    <xdr:sp macro="" textlink="">
      <xdr:nvSpPr>
        <xdr:cNvPr id="364" name="テキスト ボックス 363"/>
        <xdr:cNvSpPr txBox="1"/>
      </xdr:nvSpPr>
      <xdr:spPr>
        <a:xfrm>
          <a:off x="6705111" y="9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5396</xdr:rowOff>
    </xdr:from>
    <xdr:to>
      <xdr:col>55</xdr:col>
      <xdr:colOff>50800</xdr:colOff>
      <xdr:row>55</xdr:row>
      <xdr:rowOff>106996</xdr:rowOff>
    </xdr:to>
    <xdr:sp macro="" textlink="">
      <xdr:nvSpPr>
        <xdr:cNvPr id="370" name="楕円 369"/>
        <xdr:cNvSpPr/>
      </xdr:nvSpPr>
      <xdr:spPr>
        <a:xfrm>
          <a:off x="10426700" y="94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155273</xdr:rowOff>
    </xdr:from>
    <xdr:ext cx="534377" cy="259045"/>
    <xdr:sp macro="" textlink="">
      <xdr:nvSpPr>
        <xdr:cNvPr id="371" name="普通建設事業費該当値テキスト"/>
        <xdr:cNvSpPr txBox="1"/>
      </xdr:nvSpPr>
      <xdr:spPr>
        <a:xfrm>
          <a:off x="10528300" y="94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15258</xdr:rowOff>
    </xdr:from>
    <xdr:to>
      <xdr:col>50</xdr:col>
      <xdr:colOff>165100</xdr:colOff>
      <xdr:row>57</xdr:row>
      <xdr:rowOff>116858</xdr:rowOff>
    </xdr:to>
    <xdr:sp macro="" textlink="">
      <xdr:nvSpPr>
        <xdr:cNvPr id="372" name="楕円 371"/>
        <xdr:cNvSpPr/>
      </xdr:nvSpPr>
      <xdr:spPr>
        <a:xfrm>
          <a:off x="9588500" y="97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107985</xdr:rowOff>
    </xdr:from>
    <xdr:ext cx="534377" cy="259045"/>
    <xdr:sp macro="" textlink="">
      <xdr:nvSpPr>
        <xdr:cNvPr id="373" name="テキスト ボックス 372"/>
        <xdr:cNvSpPr txBox="1"/>
      </xdr:nvSpPr>
      <xdr:spPr>
        <a:xfrm>
          <a:off x="9372111" y="98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30183</xdr:rowOff>
    </xdr:from>
    <xdr:to>
      <xdr:col>46</xdr:col>
      <xdr:colOff>38100</xdr:colOff>
      <xdr:row>57</xdr:row>
      <xdr:rowOff>131783</xdr:rowOff>
    </xdr:to>
    <xdr:sp macro="" textlink="">
      <xdr:nvSpPr>
        <xdr:cNvPr id="374" name="楕円 373"/>
        <xdr:cNvSpPr/>
      </xdr:nvSpPr>
      <xdr:spPr>
        <a:xfrm>
          <a:off x="8699500" y="9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122910</xdr:rowOff>
    </xdr:from>
    <xdr:ext cx="534377" cy="259045"/>
    <xdr:sp macro="" textlink="">
      <xdr:nvSpPr>
        <xdr:cNvPr id="375" name="テキスト ボックス 374"/>
        <xdr:cNvSpPr txBox="1"/>
      </xdr:nvSpPr>
      <xdr:spPr>
        <a:xfrm>
          <a:off x="8483111" y="98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6702</xdr:rowOff>
    </xdr:from>
    <xdr:to>
      <xdr:col>41</xdr:col>
      <xdr:colOff>101600</xdr:colOff>
      <xdr:row>58</xdr:row>
      <xdr:rowOff>108302</xdr:rowOff>
    </xdr:to>
    <xdr:sp macro="" textlink="">
      <xdr:nvSpPr>
        <xdr:cNvPr id="376" name="楕円 375"/>
        <xdr:cNvSpPr/>
      </xdr:nvSpPr>
      <xdr:spPr>
        <a:xfrm>
          <a:off x="7810500" y="99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99429</xdr:rowOff>
    </xdr:from>
    <xdr:ext cx="534377" cy="259045"/>
    <xdr:sp macro="" textlink="">
      <xdr:nvSpPr>
        <xdr:cNvPr id="377" name="テキスト ボックス 376"/>
        <xdr:cNvSpPr txBox="1"/>
      </xdr:nvSpPr>
      <xdr:spPr>
        <a:xfrm>
          <a:off x="7594111" y="1004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114732</xdr:rowOff>
    </xdr:from>
    <xdr:to>
      <xdr:col>36</xdr:col>
      <xdr:colOff>165100</xdr:colOff>
      <xdr:row>57</xdr:row>
      <xdr:rowOff>44882</xdr:rowOff>
    </xdr:to>
    <xdr:sp macro="" textlink="">
      <xdr:nvSpPr>
        <xdr:cNvPr id="378" name="楕円 377"/>
        <xdr:cNvSpPr/>
      </xdr:nvSpPr>
      <xdr:spPr>
        <a:xfrm>
          <a:off x="6921500" y="97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36009</xdr:rowOff>
    </xdr:from>
    <xdr:ext cx="534377" cy="259045"/>
    <xdr:sp macro="" textlink="">
      <xdr:nvSpPr>
        <xdr:cNvPr id="379" name="テキスト ボックス 378"/>
        <xdr:cNvSpPr txBox="1"/>
      </xdr:nvSpPr>
      <xdr:spPr>
        <a:xfrm>
          <a:off x="6705111" y="98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3" name="直線コネクタ 402"/>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4"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5" name="直線コネクタ 404"/>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6"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7" name="直線コネクタ 406"/>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87388</xdr:rowOff>
    </xdr:from>
    <xdr:to>
      <xdr:col>55</xdr:col>
      <xdr:colOff>0</xdr:colOff>
      <xdr:row>77</xdr:row>
      <xdr:rowOff>140691</xdr:rowOff>
    </xdr:to>
    <xdr:cxnSp macro="">
      <xdr:nvCxnSpPr>
        <xdr:cNvPr id="408" name="直線コネクタ 407"/>
        <xdr:cNvCxnSpPr/>
      </xdr:nvCxnSpPr>
      <xdr:spPr>
        <a:xfrm flipV="1">
          <a:off x="9639300" y="13117588"/>
          <a:ext cx="838200" cy="2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09"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0" name="フローチャート: 判断 409"/>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140691</xdr:rowOff>
    </xdr:from>
    <xdr:to>
      <xdr:col>50</xdr:col>
      <xdr:colOff>114300</xdr:colOff>
      <xdr:row>78</xdr:row>
      <xdr:rowOff>25095</xdr:rowOff>
    </xdr:to>
    <xdr:cxnSp macro="">
      <xdr:nvCxnSpPr>
        <xdr:cNvPr id="411" name="直線コネクタ 410"/>
        <xdr:cNvCxnSpPr/>
      </xdr:nvCxnSpPr>
      <xdr:spPr>
        <a:xfrm flipV="1">
          <a:off x="8750300" y="13342341"/>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2" name="フローチャート: 判断 411"/>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147782</xdr:rowOff>
    </xdr:from>
    <xdr:ext cx="534377" cy="259045"/>
    <xdr:sp macro="" textlink="">
      <xdr:nvSpPr>
        <xdr:cNvPr id="413" name="テキスト ボックス 412"/>
        <xdr:cNvSpPr txBox="1"/>
      </xdr:nvSpPr>
      <xdr:spPr>
        <a:xfrm>
          <a:off x="9372111" y="1266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167208</xdr:rowOff>
    </xdr:from>
    <xdr:to>
      <xdr:col>45</xdr:col>
      <xdr:colOff>177800</xdr:colOff>
      <xdr:row>78</xdr:row>
      <xdr:rowOff>25095</xdr:rowOff>
    </xdr:to>
    <xdr:cxnSp macro="">
      <xdr:nvCxnSpPr>
        <xdr:cNvPr id="414" name="直線コネクタ 413"/>
        <xdr:cNvCxnSpPr/>
      </xdr:nvCxnSpPr>
      <xdr:spPr>
        <a:xfrm>
          <a:off x="7861300" y="13368858"/>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5" name="フローチャート: 判断 414"/>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6" name="テキスト ボックス 415"/>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118935</xdr:rowOff>
    </xdr:from>
    <xdr:to>
      <xdr:col>41</xdr:col>
      <xdr:colOff>50800</xdr:colOff>
      <xdr:row>77</xdr:row>
      <xdr:rowOff>167208</xdr:rowOff>
    </xdr:to>
    <xdr:cxnSp macro="">
      <xdr:nvCxnSpPr>
        <xdr:cNvPr id="417" name="直線コネクタ 416"/>
        <xdr:cNvCxnSpPr/>
      </xdr:nvCxnSpPr>
      <xdr:spPr>
        <a:xfrm>
          <a:off x="6972300" y="13149135"/>
          <a:ext cx="8890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8" name="フローチャート: 判断 417"/>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19" name="テキスト ボックス 418"/>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0" name="フローチャート: 判断 419"/>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1" name="テキスト ボックス 420"/>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36588</xdr:rowOff>
    </xdr:from>
    <xdr:to>
      <xdr:col>55</xdr:col>
      <xdr:colOff>50800</xdr:colOff>
      <xdr:row>76</xdr:row>
      <xdr:rowOff>138188</xdr:rowOff>
    </xdr:to>
    <xdr:sp macro="" textlink="">
      <xdr:nvSpPr>
        <xdr:cNvPr id="427" name="楕円 426"/>
        <xdr:cNvSpPr/>
      </xdr:nvSpPr>
      <xdr:spPr>
        <a:xfrm>
          <a:off x="10426700" y="13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15015</xdr:rowOff>
    </xdr:from>
    <xdr:ext cx="534377" cy="259045"/>
    <xdr:sp macro="" textlink="">
      <xdr:nvSpPr>
        <xdr:cNvPr id="428" name="普通建設事業費 （ うち新規整備　）該当値テキスト"/>
        <xdr:cNvSpPr txBox="1"/>
      </xdr:nvSpPr>
      <xdr:spPr>
        <a:xfrm>
          <a:off x="10528300" y="130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89891</xdr:rowOff>
    </xdr:from>
    <xdr:to>
      <xdr:col>50</xdr:col>
      <xdr:colOff>165100</xdr:colOff>
      <xdr:row>78</xdr:row>
      <xdr:rowOff>20041</xdr:rowOff>
    </xdr:to>
    <xdr:sp macro="" textlink="">
      <xdr:nvSpPr>
        <xdr:cNvPr id="429" name="楕円 428"/>
        <xdr:cNvSpPr/>
      </xdr:nvSpPr>
      <xdr:spPr>
        <a:xfrm>
          <a:off x="9588500" y="132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11168</xdr:rowOff>
    </xdr:from>
    <xdr:ext cx="469744" cy="259045"/>
    <xdr:sp macro="" textlink="">
      <xdr:nvSpPr>
        <xdr:cNvPr id="430" name="テキスト ボックス 429"/>
        <xdr:cNvSpPr txBox="1"/>
      </xdr:nvSpPr>
      <xdr:spPr>
        <a:xfrm>
          <a:off x="9404428" y="133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145745</xdr:rowOff>
    </xdr:from>
    <xdr:to>
      <xdr:col>46</xdr:col>
      <xdr:colOff>38100</xdr:colOff>
      <xdr:row>78</xdr:row>
      <xdr:rowOff>75895</xdr:rowOff>
    </xdr:to>
    <xdr:sp macro="" textlink="">
      <xdr:nvSpPr>
        <xdr:cNvPr id="431" name="楕円 430"/>
        <xdr:cNvSpPr/>
      </xdr:nvSpPr>
      <xdr:spPr>
        <a:xfrm>
          <a:off x="8699500" y="133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67022</xdr:rowOff>
    </xdr:from>
    <xdr:ext cx="469744" cy="259045"/>
    <xdr:sp macro="" textlink="">
      <xdr:nvSpPr>
        <xdr:cNvPr id="432" name="テキスト ボックス 431"/>
        <xdr:cNvSpPr txBox="1"/>
      </xdr:nvSpPr>
      <xdr:spPr>
        <a:xfrm>
          <a:off x="8515428" y="1344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116408</xdr:rowOff>
    </xdr:from>
    <xdr:to>
      <xdr:col>41</xdr:col>
      <xdr:colOff>101600</xdr:colOff>
      <xdr:row>78</xdr:row>
      <xdr:rowOff>46558</xdr:rowOff>
    </xdr:to>
    <xdr:sp macro="" textlink="">
      <xdr:nvSpPr>
        <xdr:cNvPr id="433" name="楕円 432"/>
        <xdr:cNvSpPr/>
      </xdr:nvSpPr>
      <xdr:spPr>
        <a:xfrm>
          <a:off x="7810500" y="133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37685</xdr:rowOff>
    </xdr:from>
    <xdr:ext cx="469744" cy="259045"/>
    <xdr:sp macro="" textlink="">
      <xdr:nvSpPr>
        <xdr:cNvPr id="434" name="テキスト ボックス 433"/>
        <xdr:cNvSpPr txBox="1"/>
      </xdr:nvSpPr>
      <xdr:spPr>
        <a:xfrm>
          <a:off x="7626428" y="134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68135</xdr:rowOff>
    </xdr:from>
    <xdr:to>
      <xdr:col>36</xdr:col>
      <xdr:colOff>165100</xdr:colOff>
      <xdr:row>76</xdr:row>
      <xdr:rowOff>169735</xdr:rowOff>
    </xdr:to>
    <xdr:sp macro="" textlink="">
      <xdr:nvSpPr>
        <xdr:cNvPr id="435" name="楕円 434"/>
        <xdr:cNvSpPr/>
      </xdr:nvSpPr>
      <xdr:spPr>
        <a:xfrm>
          <a:off x="6921500" y="13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160862</xdr:rowOff>
    </xdr:from>
    <xdr:ext cx="534377" cy="259045"/>
    <xdr:sp macro="" textlink="">
      <xdr:nvSpPr>
        <xdr:cNvPr id="436" name="テキスト ボックス 435"/>
        <xdr:cNvSpPr txBox="1"/>
      </xdr:nvSpPr>
      <xdr:spPr>
        <a:xfrm>
          <a:off x="6705111" y="1319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59" name="直線コネクタ 458"/>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0"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1" name="直線コネクタ 460"/>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2"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3" name="直線コネクタ 462"/>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38750</xdr:rowOff>
    </xdr:from>
    <xdr:to>
      <xdr:col>55</xdr:col>
      <xdr:colOff>0</xdr:colOff>
      <xdr:row>95</xdr:row>
      <xdr:rowOff>86207</xdr:rowOff>
    </xdr:to>
    <xdr:cxnSp macro="">
      <xdr:nvCxnSpPr>
        <xdr:cNvPr id="464" name="直線コネクタ 463"/>
        <xdr:cNvCxnSpPr/>
      </xdr:nvCxnSpPr>
      <xdr:spPr>
        <a:xfrm flipV="1">
          <a:off x="9639300" y="16155050"/>
          <a:ext cx="838200" cy="21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5"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6" name="フローチャート: 判断 465"/>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86207</xdr:rowOff>
    </xdr:from>
    <xdr:to>
      <xdr:col>50</xdr:col>
      <xdr:colOff>114300</xdr:colOff>
      <xdr:row>95</xdr:row>
      <xdr:rowOff>139015</xdr:rowOff>
    </xdr:to>
    <xdr:cxnSp macro="">
      <xdr:nvCxnSpPr>
        <xdr:cNvPr id="467" name="直線コネクタ 466"/>
        <xdr:cNvCxnSpPr/>
      </xdr:nvCxnSpPr>
      <xdr:spPr>
        <a:xfrm flipV="1">
          <a:off x="8750300" y="16373957"/>
          <a:ext cx="889000" cy="5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8" name="フローチャート: 判断 467"/>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105438</xdr:rowOff>
    </xdr:from>
    <xdr:ext cx="534377" cy="259045"/>
    <xdr:sp macro="" textlink="">
      <xdr:nvSpPr>
        <xdr:cNvPr id="469" name="テキスト ボックス 468"/>
        <xdr:cNvSpPr txBox="1"/>
      </xdr:nvSpPr>
      <xdr:spPr>
        <a:xfrm>
          <a:off x="9372111" y="160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139015</xdr:rowOff>
    </xdr:from>
    <xdr:to>
      <xdr:col>45</xdr:col>
      <xdr:colOff>177800</xdr:colOff>
      <xdr:row>95</xdr:row>
      <xdr:rowOff>169692</xdr:rowOff>
    </xdr:to>
    <xdr:cxnSp macro="">
      <xdr:nvCxnSpPr>
        <xdr:cNvPr id="470" name="直線コネクタ 469"/>
        <xdr:cNvCxnSpPr/>
      </xdr:nvCxnSpPr>
      <xdr:spPr>
        <a:xfrm flipV="1">
          <a:off x="7861300" y="16426765"/>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1" name="フローチャート: 判断 470"/>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144984</xdr:rowOff>
    </xdr:from>
    <xdr:ext cx="534377" cy="259045"/>
    <xdr:sp macro="" textlink="">
      <xdr:nvSpPr>
        <xdr:cNvPr id="472" name="テキスト ボックス 471"/>
        <xdr:cNvSpPr txBox="1"/>
      </xdr:nvSpPr>
      <xdr:spPr>
        <a:xfrm>
          <a:off x="8483111" y="1608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30657</xdr:rowOff>
    </xdr:from>
    <xdr:to>
      <xdr:col>41</xdr:col>
      <xdr:colOff>50800</xdr:colOff>
      <xdr:row>95</xdr:row>
      <xdr:rowOff>169692</xdr:rowOff>
    </xdr:to>
    <xdr:cxnSp macro="">
      <xdr:nvCxnSpPr>
        <xdr:cNvPr id="473" name="直線コネクタ 472"/>
        <xdr:cNvCxnSpPr/>
      </xdr:nvCxnSpPr>
      <xdr:spPr>
        <a:xfrm>
          <a:off x="6972300" y="16318407"/>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4" name="フローチャート: 判断 473"/>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5" name="テキスト ボックス 474"/>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6" name="フローチャート: 判断 475"/>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7" name="テキスト ボックス 476"/>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159400</xdr:rowOff>
    </xdr:from>
    <xdr:to>
      <xdr:col>55</xdr:col>
      <xdr:colOff>50800</xdr:colOff>
      <xdr:row>94</xdr:row>
      <xdr:rowOff>89550</xdr:rowOff>
    </xdr:to>
    <xdr:sp macro="" textlink="">
      <xdr:nvSpPr>
        <xdr:cNvPr id="483" name="楕円 482"/>
        <xdr:cNvSpPr/>
      </xdr:nvSpPr>
      <xdr:spPr>
        <a:xfrm>
          <a:off x="10426700" y="161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10827</xdr:rowOff>
    </xdr:from>
    <xdr:ext cx="534377" cy="259045"/>
    <xdr:sp macro="" textlink="">
      <xdr:nvSpPr>
        <xdr:cNvPr id="484" name="普通建設事業費 （ うち更新整備　）該当値テキスト"/>
        <xdr:cNvSpPr txBox="1"/>
      </xdr:nvSpPr>
      <xdr:spPr>
        <a:xfrm>
          <a:off x="10528300" y="159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35407</xdr:rowOff>
    </xdr:from>
    <xdr:to>
      <xdr:col>50</xdr:col>
      <xdr:colOff>165100</xdr:colOff>
      <xdr:row>95</xdr:row>
      <xdr:rowOff>137007</xdr:rowOff>
    </xdr:to>
    <xdr:sp macro="" textlink="">
      <xdr:nvSpPr>
        <xdr:cNvPr id="485" name="楕円 484"/>
        <xdr:cNvSpPr/>
      </xdr:nvSpPr>
      <xdr:spPr>
        <a:xfrm>
          <a:off x="9588500" y="1632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128134</xdr:rowOff>
    </xdr:from>
    <xdr:ext cx="534377" cy="259045"/>
    <xdr:sp macro="" textlink="">
      <xdr:nvSpPr>
        <xdr:cNvPr id="486" name="テキスト ボックス 485"/>
        <xdr:cNvSpPr txBox="1"/>
      </xdr:nvSpPr>
      <xdr:spPr>
        <a:xfrm>
          <a:off x="9372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88215</xdr:rowOff>
    </xdr:from>
    <xdr:to>
      <xdr:col>46</xdr:col>
      <xdr:colOff>38100</xdr:colOff>
      <xdr:row>96</xdr:row>
      <xdr:rowOff>18365</xdr:rowOff>
    </xdr:to>
    <xdr:sp macro="" textlink="">
      <xdr:nvSpPr>
        <xdr:cNvPr id="487" name="楕円 486"/>
        <xdr:cNvSpPr/>
      </xdr:nvSpPr>
      <xdr:spPr>
        <a:xfrm>
          <a:off x="8699500" y="163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9492</xdr:rowOff>
    </xdr:from>
    <xdr:ext cx="534377" cy="259045"/>
    <xdr:sp macro="" textlink="">
      <xdr:nvSpPr>
        <xdr:cNvPr id="488" name="テキスト ボックス 487"/>
        <xdr:cNvSpPr txBox="1"/>
      </xdr:nvSpPr>
      <xdr:spPr>
        <a:xfrm>
          <a:off x="8483111" y="164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118892</xdr:rowOff>
    </xdr:from>
    <xdr:to>
      <xdr:col>41</xdr:col>
      <xdr:colOff>101600</xdr:colOff>
      <xdr:row>96</xdr:row>
      <xdr:rowOff>49042</xdr:rowOff>
    </xdr:to>
    <xdr:sp macro="" textlink="">
      <xdr:nvSpPr>
        <xdr:cNvPr id="489" name="楕円 488"/>
        <xdr:cNvSpPr/>
      </xdr:nvSpPr>
      <xdr:spPr>
        <a:xfrm>
          <a:off x="7810500" y="1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65569</xdr:rowOff>
    </xdr:from>
    <xdr:ext cx="534377" cy="259045"/>
    <xdr:sp macro="" textlink="">
      <xdr:nvSpPr>
        <xdr:cNvPr id="490" name="テキスト ボックス 489"/>
        <xdr:cNvSpPr txBox="1"/>
      </xdr:nvSpPr>
      <xdr:spPr>
        <a:xfrm>
          <a:off x="7594111" y="161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151307</xdr:rowOff>
    </xdr:from>
    <xdr:to>
      <xdr:col>36</xdr:col>
      <xdr:colOff>165100</xdr:colOff>
      <xdr:row>95</xdr:row>
      <xdr:rowOff>81457</xdr:rowOff>
    </xdr:to>
    <xdr:sp macro="" textlink="">
      <xdr:nvSpPr>
        <xdr:cNvPr id="491" name="楕円 490"/>
        <xdr:cNvSpPr/>
      </xdr:nvSpPr>
      <xdr:spPr>
        <a:xfrm>
          <a:off x="6921500" y="1626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97984</xdr:rowOff>
    </xdr:from>
    <xdr:ext cx="534377" cy="259045"/>
    <xdr:sp macro="" textlink="">
      <xdr:nvSpPr>
        <xdr:cNvPr id="492" name="テキスト ボックス 491"/>
        <xdr:cNvSpPr txBox="1"/>
      </xdr:nvSpPr>
      <xdr:spPr>
        <a:xfrm>
          <a:off x="6705111" y="160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6" name="直線コネクタ 515"/>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19"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0" name="直線コネクタ 519"/>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44069</xdr:rowOff>
    </xdr:from>
    <xdr:to>
      <xdr:col>85</xdr:col>
      <xdr:colOff>127000</xdr:colOff>
      <xdr:row>39</xdr:row>
      <xdr:rowOff>44069</xdr:rowOff>
    </xdr:to>
    <xdr:cxnSp macro="">
      <xdr:nvCxnSpPr>
        <xdr:cNvPr id="521" name="直線コネクタ 520"/>
        <xdr:cNvCxnSpPr/>
      </xdr:nvCxnSpPr>
      <xdr:spPr>
        <a:xfrm>
          <a:off x="15481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77640</xdr:rowOff>
    </xdr:from>
    <xdr:ext cx="469744" cy="259045"/>
    <xdr:sp macro="" textlink="">
      <xdr:nvSpPr>
        <xdr:cNvPr id="522" name="災害復旧事業費平均値テキスト"/>
        <xdr:cNvSpPr txBox="1"/>
      </xdr:nvSpPr>
      <xdr:spPr>
        <a:xfrm>
          <a:off x="16370300" y="6421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3" name="フローチャート: 判断 522"/>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44069</xdr:rowOff>
    </xdr:from>
    <xdr:to>
      <xdr:col>81</xdr:col>
      <xdr:colOff>50800</xdr:colOff>
      <xdr:row>39</xdr:row>
      <xdr:rowOff>44450</xdr:rowOff>
    </xdr:to>
    <xdr:cxnSp macro="">
      <xdr:nvCxnSpPr>
        <xdr:cNvPr id="524" name="直線コネクタ 523"/>
        <xdr:cNvCxnSpPr/>
      </xdr:nvCxnSpPr>
      <xdr:spPr>
        <a:xfrm flipV="1">
          <a:off x="14592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5" name="フローチャート: 判断 524"/>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6" name="テキスト ボックス 525"/>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8" name="フローチャート: 判断 527"/>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29" name="テキスト ボックス 528"/>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1" name="フローチャート: 判断 530"/>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66895</xdr:rowOff>
    </xdr:from>
    <xdr:ext cx="378565" cy="259045"/>
    <xdr:sp macro="" textlink="">
      <xdr:nvSpPr>
        <xdr:cNvPr id="532" name="テキスト ボックス 531"/>
        <xdr:cNvSpPr txBox="1"/>
      </xdr:nvSpPr>
      <xdr:spPr>
        <a:xfrm>
          <a:off x="13514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3" name="フローチャート: 判断 532"/>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4" name="テキスト ボックス 533"/>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164719</xdr:rowOff>
    </xdr:from>
    <xdr:to>
      <xdr:col>85</xdr:col>
      <xdr:colOff>177800</xdr:colOff>
      <xdr:row>39</xdr:row>
      <xdr:rowOff>94869</xdr:rowOff>
    </xdr:to>
    <xdr:sp macro="" textlink="">
      <xdr:nvSpPr>
        <xdr:cNvPr id="540" name="楕円 539"/>
        <xdr:cNvSpPr/>
      </xdr:nvSpPr>
      <xdr:spPr>
        <a:xfrm>
          <a:off x="16268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79646</xdr:rowOff>
    </xdr:from>
    <xdr:ext cx="249299" cy="259045"/>
    <xdr:sp macro="" textlink="">
      <xdr:nvSpPr>
        <xdr:cNvPr id="541" name="災害復旧事業費該当値テキスト"/>
        <xdr:cNvSpPr txBox="1"/>
      </xdr:nvSpPr>
      <xdr:spPr>
        <a:xfrm>
          <a:off x="16370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2" name="楕円 541"/>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85996</xdr:rowOff>
    </xdr:from>
    <xdr:ext cx="249299" cy="259045"/>
    <xdr:sp macro="" textlink="">
      <xdr:nvSpPr>
        <xdr:cNvPr id="543" name="テキスト ボックス 542"/>
        <xdr:cNvSpPr txBox="1"/>
      </xdr:nvSpPr>
      <xdr:spPr>
        <a:xfrm>
          <a:off x="1535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3" name="直線コネクタ 622"/>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4"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5" name="直線コネクタ 624"/>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6"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7" name="直線コネクタ 626"/>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19095</xdr:rowOff>
    </xdr:from>
    <xdr:to>
      <xdr:col>85</xdr:col>
      <xdr:colOff>127000</xdr:colOff>
      <xdr:row>77</xdr:row>
      <xdr:rowOff>49518</xdr:rowOff>
    </xdr:to>
    <xdr:cxnSp macro="">
      <xdr:nvCxnSpPr>
        <xdr:cNvPr id="628" name="直線コネクタ 627"/>
        <xdr:cNvCxnSpPr/>
      </xdr:nvCxnSpPr>
      <xdr:spPr>
        <a:xfrm>
          <a:off x="15481300" y="13220745"/>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5783</xdr:rowOff>
    </xdr:from>
    <xdr:ext cx="534377" cy="259045"/>
    <xdr:sp macro="" textlink="">
      <xdr:nvSpPr>
        <xdr:cNvPr id="629" name="公債費平均値テキスト"/>
        <xdr:cNvSpPr txBox="1"/>
      </xdr:nvSpPr>
      <xdr:spPr>
        <a:xfrm>
          <a:off x="16370300" y="13035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0" name="フローチャート: 判断 629"/>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149625</xdr:rowOff>
    </xdr:from>
    <xdr:to>
      <xdr:col>81</xdr:col>
      <xdr:colOff>50800</xdr:colOff>
      <xdr:row>77</xdr:row>
      <xdr:rowOff>19095</xdr:rowOff>
    </xdr:to>
    <xdr:cxnSp macro="">
      <xdr:nvCxnSpPr>
        <xdr:cNvPr id="631" name="直線コネクタ 630"/>
        <xdr:cNvCxnSpPr/>
      </xdr:nvCxnSpPr>
      <xdr:spPr>
        <a:xfrm>
          <a:off x="14592300" y="1317982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2" name="フローチャート: 判断 631"/>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3" name="テキスト ボックス 632"/>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115888</xdr:rowOff>
    </xdr:from>
    <xdr:to>
      <xdr:col>76</xdr:col>
      <xdr:colOff>114300</xdr:colOff>
      <xdr:row>76</xdr:row>
      <xdr:rowOff>149625</xdr:rowOff>
    </xdr:to>
    <xdr:cxnSp macro="">
      <xdr:nvCxnSpPr>
        <xdr:cNvPr id="634" name="直線コネクタ 633"/>
        <xdr:cNvCxnSpPr/>
      </xdr:nvCxnSpPr>
      <xdr:spPr>
        <a:xfrm>
          <a:off x="13703300" y="13146088"/>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5" name="フローチャート: 判断 634"/>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6" name="テキスト ボックス 635"/>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73825</xdr:rowOff>
    </xdr:from>
    <xdr:to>
      <xdr:col>71</xdr:col>
      <xdr:colOff>177800</xdr:colOff>
      <xdr:row>76</xdr:row>
      <xdr:rowOff>115888</xdr:rowOff>
    </xdr:to>
    <xdr:cxnSp macro="">
      <xdr:nvCxnSpPr>
        <xdr:cNvPr id="637" name="直線コネクタ 636"/>
        <xdr:cNvCxnSpPr/>
      </xdr:nvCxnSpPr>
      <xdr:spPr>
        <a:xfrm>
          <a:off x="12814300" y="1310402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8" name="フローチャート: 判断 637"/>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39" name="テキスト ボックス 638"/>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0" name="フローチャート: 判断 639"/>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1" name="テキスト ボックス 640"/>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170168</xdr:rowOff>
    </xdr:from>
    <xdr:to>
      <xdr:col>85</xdr:col>
      <xdr:colOff>177800</xdr:colOff>
      <xdr:row>77</xdr:row>
      <xdr:rowOff>100318</xdr:rowOff>
    </xdr:to>
    <xdr:sp macro="" textlink="">
      <xdr:nvSpPr>
        <xdr:cNvPr id="647" name="楕円 646"/>
        <xdr:cNvSpPr/>
      </xdr:nvSpPr>
      <xdr:spPr>
        <a:xfrm>
          <a:off x="16268700" y="132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148595</xdr:rowOff>
    </xdr:from>
    <xdr:ext cx="534377" cy="259045"/>
    <xdr:sp macro="" textlink="">
      <xdr:nvSpPr>
        <xdr:cNvPr id="648" name="公債費該当値テキスト"/>
        <xdr:cNvSpPr txBox="1"/>
      </xdr:nvSpPr>
      <xdr:spPr>
        <a:xfrm>
          <a:off x="16370300" y="131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139745</xdr:rowOff>
    </xdr:from>
    <xdr:to>
      <xdr:col>81</xdr:col>
      <xdr:colOff>101600</xdr:colOff>
      <xdr:row>77</xdr:row>
      <xdr:rowOff>69895</xdr:rowOff>
    </xdr:to>
    <xdr:sp macro="" textlink="">
      <xdr:nvSpPr>
        <xdr:cNvPr id="649" name="楕円 648"/>
        <xdr:cNvSpPr/>
      </xdr:nvSpPr>
      <xdr:spPr>
        <a:xfrm>
          <a:off x="15430500" y="131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86421</xdr:rowOff>
    </xdr:from>
    <xdr:ext cx="534377" cy="259045"/>
    <xdr:sp macro="" textlink="">
      <xdr:nvSpPr>
        <xdr:cNvPr id="650" name="テキスト ボックス 649"/>
        <xdr:cNvSpPr txBox="1"/>
      </xdr:nvSpPr>
      <xdr:spPr>
        <a:xfrm>
          <a:off x="15214111" y="12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98825</xdr:rowOff>
    </xdr:from>
    <xdr:to>
      <xdr:col>76</xdr:col>
      <xdr:colOff>165100</xdr:colOff>
      <xdr:row>77</xdr:row>
      <xdr:rowOff>28975</xdr:rowOff>
    </xdr:to>
    <xdr:sp macro="" textlink="">
      <xdr:nvSpPr>
        <xdr:cNvPr id="651" name="楕円 650"/>
        <xdr:cNvSpPr/>
      </xdr:nvSpPr>
      <xdr:spPr>
        <a:xfrm>
          <a:off x="14541500" y="131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45502</xdr:rowOff>
    </xdr:from>
    <xdr:ext cx="534377" cy="259045"/>
    <xdr:sp macro="" textlink="">
      <xdr:nvSpPr>
        <xdr:cNvPr id="652" name="テキスト ボックス 651"/>
        <xdr:cNvSpPr txBox="1"/>
      </xdr:nvSpPr>
      <xdr:spPr>
        <a:xfrm>
          <a:off x="14325111" y="129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65088</xdr:rowOff>
    </xdr:from>
    <xdr:to>
      <xdr:col>72</xdr:col>
      <xdr:colOff>38100</xdr:colOff>
      <xdr:row>76</xdr:row>
      <xdr:rowOff>166688</xdr:rowOff>
    </xdr:to>
    <xdr:sp macro="" textlink="">
      <xdr:nvSpPr>
        <xdr:cNvPr id="653" name="楕円 652"/>
        <xdr:cNvSpPr/>
      </xdr:nvSpPr>
      <xdr:spPr>
        <a:xfrm>
          <a:off x="13652500" y="13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11765</xdr:rowOff>
    </xdr:from>
    <xdr:ext cx="534377" cy="259045"/>
    <xdr:sp macro="" textlink="">
      <xdr:nvSpPr>
        <xdr:cNvPr id="654" name="テキスト ボックス 653"/>
        <xdr:cNvSpPr txBox="1"/>
      </xdr:nvSpPr>
      <xdr:spPr>
        <a:xfrm>
          <a:off x="13436111" y="128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23025</xdr:rowOff>
    </xdr:from>
    <xdr:to>
      <xdr:col>67</xdr:col>
      <xdr:colOff>101600</xdr:colOff>
      <xdr:row>76</xdr:row>
      <xdr:rowOff>124625</xdr:rowOff>
    </xdr:to>
    <xdr:sp macro="" textlink="">
      <xdr:nvSpPr>
        <xdr:cNvPr id="655" name="楕円 654"/>
        <xdr:cNvSpPr/>
      </xdr:nvSpPr>
      <xdr:spPr>
        <a:xfrm>
          <a:off x="12763500" y="130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141152</xdr:rowOff>
    </xdr:from>
    <xdr:ext cx="534377" cy="259045"/>
    <xdr:sp macro="" textlink="">
      <xdr:nvSpPr>
        <xdr:cNvPr id="656" name="テキスト ボックス 655"/>
        <xdr:cNvSpPr txBox="1"/>
      </xdr:nvSpPr>
      <xdr:spPr>
        <a:xfrm>
          <a:off x="12547111" y="128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0" name="テキスト ボックス 669"/>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2" name="テキスト ボックス 671"/>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4" name="テキスト ボックス 673"/>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0" name="直線コネクタ 679"/>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1"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2" name="直線コネクタ 681"/>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3"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4" name="直線コネクタ 683"/>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137922</xdr:rowOff>
    </xdr:from>
    <xdr:to>
      <xdr:col>85</xdr:col>
      <xdr:colOff>127000</xdr:colOff>
      <xdr:row>98</xdr:row>
      <xdr:rowOff>137922</xdr:rowOff>
    </xdr:to>
    <xdr:cxnSp macro="">
      <xdr:nvCxnSpPr>
        <xdr:cNvPr id="685" name="直線コネクタ 684"/>
        <xdr:cNvCxnSpPr/>
      </xdr:nvCxnSpPr>
      <xdr:spPr>
        <a:xfrm flipV="1">
          <a:off x="15481300" y="16425672"/>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103267</xdr:rowOff>
    </xdr:from>
    <xdr:ext cx="469744" cy="259045"/>
    <xdr:sp macro="" textlink="">
      <xdr:nvSpPr>
        <xdr:cNvPr id="686" name="積立金平均値テキスト"/>
        <xdr:cNvSpPr txBox="1"/>
      </xdr:nvSpPr>
      <xdr:spPr>
        <a:xfrm>
          <a:off x="16370300" y="1639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7" name="フローチャート: 判断 686"/>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122428</xdr:rowOff>
    </xdr:from>
    <xdr:to>
      <xdr:col>81</xdr:col>
      <xdr:colOff>50800</xdr:colOff>
      <xdr:row>98</xdr:row>
      <xdr:rowOff>137922</xdr:rowOff>
    </xdr:to>
    <xdr:cxnSp macro="">
      <xdr:nvCxnSpPr>
        <xdr:cNvPr id="688" name="直線コネクタ 687"/>
        <xdr:cNvCxnSpPr/>
      </xdr:nvCxnSpPr>
      <xdr:spPr>
        <a:xfrm>
          <a:off x="14592300" y="16924528"/>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89" name="フローチャート: 判断 688"/>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0" name="テキスト ボックス 689"/>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37846</xdr:rowOff>
    </xdr:from>
    <xdr:to>
      <xdr:col>76</xdr:col>
      <xdr:colOff>114300</xdr:colOff>
      <xdr:row>98</xdr:row>
      <xdr:rowOff>122428</xdr:rowOff>
    </xdr:to>
    <xdr:cxnSp macro="">
      <xdr:nvCxnSpPr>
        <xdr:cNvPr id="691" name="直線コネクタ 690"/>
        <xdr:cNvCxnSpPr/>
      </xdr:nvCxnSpPr>
      <xdr:spPr>
        <a:xfrm>
          <a:off x="13703300" y="1666849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2" name="フローチャート: 判断 691"/>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3" name="テキスト ボックス 692"/>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37846</xdr:rowOff>
    </xdr:from>
    <xdr:to>
      <xdr:col>71</xdr:col>
      <xdr:colOff>177800</xdr:colOff>
      <xdr:row>98</xdr:row>
      <xdr:rowOff>135001</xdr:rowOff>
    </xdr:to>
    <xdr:cxnSp macro="">
      <xdr:nvCxnSpPr>
        <xdr:cNvPr id="694" name="直線コネクタ 693"/>
        <xdr:cNvCxnSpPr/>
      </xdr:nvCxnSpPr>
      <xdr:spPr>
        <a:xfrm flipV="1">
          <a:off x="12814300" y="16668496"/>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5" name="フローチャート: 判断 694"/>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6" name="テキスト ボックス 695"/>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7" name="フローチャート: 判断 696"/>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8" name="テキスト ボックス 697"/>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87122</xdr:rowOff>
    </xdr:from>
    <xdr:to>
      <xdr:col>85</xdr:col>
      <xdr:colOff>177800</xdr:colOff>
      <xdr:row>96</xdr:row>
      <xdr:rowOff>17272</xdr:rowOff>
    </xdr:to>
    <xdr:sp macro="" textlink="">
      <xdr:nvSpPr>
        <xdr:cNvPr id="704" name="楕円 703"/>
        <xdr:cNvSpPr/>
      </xdr:nvSpPr>
      <xdr:spPr>
        <a:xfrm>
          <a:off x="16268700" y="163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109999</xdr:rowOff>
    </xdr:from>
    <xdr:ext cx="469744" cy="259045"/>
    <xdr:sp macro="" textlink="">
      <xdr:nvSpPr>
        <xdr:cNvPr id="705" name="積立金該当値テキスト"/>
        <xdr:cNvSpPr txBox="1"/>
      </xdr:nvSpPr>
      <xdr:spPr>
        <a:xfrm>
          <a:off x="16370300" y="162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87122</xdr:rowOff>
    </xdr:from>
    <xdr:to>
      <xdr:col>81</xdr:col>
      <xdr:colOff>101600</xdr:colOff>
      <xdr:row>99</xdr:row>
      <xdr:rowOff>17272</xdr:rowOff>
    </xdr:to>
    <xdr:sp macro="" textlink="">
      <xdr:nvSpPr>
        <xdr:cNvPr id="706" name="楕円 705"/>
        <xdr:cNvSpPr/>
      </xdr:nvSpPr>
      <xdr:spPr>
        <a:xfrm>
          <a:off x="15430500" y="16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8399</xdr:rowOff>
    </xdr:from>
    <xdr:ext cx="378565" cy="259045"/>
    <xdr:sp macro="" textlink="">
      <xdr:nvSpPr>
        <xdr:cNvPr id="707" name="テキスト ボックス 706"/>
        <xdr:cNvSpPr txBox="1"/>
      </xdr:nvSpPr>
      <xdr:spPr>
        <a:xfrm>
          <a:off x="15292017" y="169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71628</xdr:rowOff>
    </xdr:from>
    <xdr:to>
      <xdr:col>76</xdr:col>
      <xdr:colOff>165100</xdr:colOff>
      <xdr:row>99</xdr:row>
      <xdr:rowOff>1778</xdr:rowOff>
    </xdr:to>
    <xdr:sp macro="" textlink="">
      <xdr:nvSpPr>
        <xdr:cNvPr id="708" name="楕円 707"/>
        <xdr:cNvSpPr/>
      </xdr:nvSpPr>
      <xdr:spPr>
        <a:xfrm>
          <a:off x="14541500" y="168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164355</xdr:rowOff>
    </xdr:from>
    <xdr:ext cx="378565" cy="259045"/>
    <xdr:sp macro="" textlink="">
      <xdr:nvSpPr>
        <xdr:cNvPr id="709" name="テキスト ボックス 708"/>
        <xdr:cNvSpPr txBox="1"/>
      </xdr:nvSpPr>
      <xdr:spPr>
        <a:xfrm>
          <a:off x="14403017" y="1696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158496</xdr:rowOff>
    </xdr:from>
    <xdr:to>
      <xdr:col>72</xdr:col>
      <xdr:colOff>38100</xdr:colOff>
      <xdr:row>97</xdr:row>
      <xdr:rowOff>88646</xdr:rowOff>
    </xdr:to>
    <xdr:sp macro="" textlink="">
      <xdr:nvSpPr>
        <xdr:cNvPr id="710" name="楕円 709"/>
        <xdr:cNvSpPr/>
      </xdr:nvSpPr>
      <xdr:spPr>
        <a:xfrm>
          <a:off x="13652500" y="166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79773</xdr:rowOff>
    </xdr:from>
    <xdr:ext cx="469744" cy="259045"/>
    <xdr:sp macro="" textlink="">
      <xdr:nvSpPr>
        <xdr:cNvPr id="711" name="テキスト ボックス 710"/>
        <xdr:cNvSpPr txBox="1"/>
      </xdr:nvSpPr>
      <xdr:spPr>
        <a:xfrm>
          <a:off x="13468428" y="1671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84201</xdr:rowOff>
    </xdr:from>
    <xdr:to>
      <xdr:col>67</xdr:col>
      <xdr:colOff>101600</xdr:colOff>
      <xdr:row>99</xdr:row>
      <xdr:rowOff>14351</xdr:rowOff>
    </xdr:to>
    <xdr:sp macro="" textlink="">
      <xdr:nvSpPr>
        <xdr:cNvPr id="712" name="楕円 711"/>
        <xdr:cNvSpPr/>
      </xdr:nvSpPr>
      <xdr:spPr>
        <a:xfrm>
          <a:off x="12763500" y="168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5478</xdr:rowOff>
    </xdr:from>
    <xdr:ext cx="378565" cy="259045"/>
    <xdr:sp macro="" textlink="">
      <xdr:nvSpPr>
        <xdr:cNvPr id="713" name="テキスト ボックス 712"/>
        <xdr:cNvSpPr txBox="1"/>
      </xdr:nvSpPr>
      <xdr:spPr>
        <a:xfrm>
          <a:off x="12625017" y="16979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39" name="直線コネクタ 738"/>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2"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3" name="直線コネクタ 742"/>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131536</xdr:rowOff>
    </xdr:from>
    <xdr:to>
      <xdr:col>116</xdr:col>
      <xdr:colOff>63500</xdr:colOff>
      <xdr:row>36</xdr:row>
      <xdr:rowOff>157008</xdr:rowOff>
    </xdr:to>
    <xdr:cxnSp macro="">
      <xdr:nvCxnSpPr>
        <xdr:cNvPr id="744" name="直線コネクタ 743"/>
        <xdr:cNvCxnSpPr/>
      </xdr:nvCxnSpPr>
      <xdr:spPr>
        <a:xfrm flipV="1">
          <a:off x="21323300" y="6132286"/>
          <a:ext cx="838200" cy="19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5"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6" name="フローチャート: 判断 745"/>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132516</xdr:rowOff>
    </xdr:from>
    <xdr:to>
      <xdr:col>111</xdr:col>
      <xdr:colOff>177800</xdr:colOff>
      <xdr:row>36</xdr:row>
      <xdr:rowOff>157008</xdr:rowOff>
    </xdr:to>
    <xdr:cxnSp macro="">
      <xdr:nvCxnSpPr>
        <xdr:cNvPr id="747" name="直線コネクタ 746"/>
        <xdr:cNvCxnSpPr/>
      </xdr:nvCxnSpPr>
      <xdr:spPr>
        <a:xfrm>
          <a:off x="20434300" y="63047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8" name="フローチャート: 判断 747"/>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49" name="テキスト ボックス 748"/>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61649</xdr:rowOff>
    </xdr:from>
    <xdr:to>
      <xdr:col>107</xdr:col>
      <xdr:colOff>50800</xdr:colOff>
      <xdr:row>36</xdr:row>
      <xdr:rowOff>132516</xdr:rowOff>
    </xdr:to>
    <xdr:cxnSp macro="">
      <xdr:nvCxnSpPr>
        <xdr:cNvPr id="750" name="直線コネクタ 749"/>
        <xdr:cNvCxnSpPr/>
      </xdr:nvCxnSpPr>
      <xdr:spPr>
        <a:xfrm>
          <a:off x="19545300" y="623384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1" name="フローチャート: 判断 750"/>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2" name="テキスト ボックス 751"/>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143619</xdr:rowOff>
    </xdr:from>
    <xdr:to>
      <xdr:col>102</xdr:col>
      <xdr:colOff>114300</xdr:colOff>
      <xdr:row>36</xdr:row>
      <xdr:rowOff>61649</xdr:rowOff>
    </xdr:to>
    <xdr:cxnSp macro="">
      <xdr:nvCxnSpPr>
        <xdr:cNvPr id="753" name="直線コネクタ 752"/>
        <xdr:cNvCxnSpPr/>
      </xdr:nvCxnSpPr>
      <xdr:spPr>
        <a:xfrm>
          <a:off x="18656300" y="5972919"/>
          <a:ext cx="889000" cy="26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4" name="フローチャート: 判断 753"/>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5" name="テキスト ボックス 754"/>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6" name="フローチャート: 判断 755"/>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7" name="テキスト ボックス 756"/>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80736</xdr:rowOff>
    </xdr:from>
    <xdr:to>
      <xdr:col>116</xdr:col>
      <xdr:colOff>114300</xdr:colOff>
      <xdr:row>36</xdr:row>
      <xdr:rowOff>10886</xdr:rowOff>
    </xdr:to>
    <xdr:sp macro="" textlink="">
      <xdr:nvSpPr>
        <xdr:cNvPr id="763" name="楕円 762"/>
        <xdr:cNvSpPr/>
      </xdr:nvSpPr>
      <xdr:spPr>
        <a:xfrm>
          <a:off x="221107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59163</xdr:rowOff>
    </xdr:from>
    <xdr:ext cx="469744" cy="259045"/>
    <xdr:sp macro="" textlink="">
      <xdr:nvSpPr>
        <xdr:cNvPr id="764" name="投資及び出資金該当値テキスト"/>
        <xdr:cNvSpPr txBox="1"/>
      </xdr:nvSpPr>
      <xdr:spPr>
        <a:xfrm>
          <a:off x="22212300"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106208</xdr:rowOff>
    </xdr:from>
    <xdr:to>
      <xdr:col>112</xdr:col>
      <xdr:colOff>38100</xdr:colOff>
      <xdr:row>37</xdr:row>
      <xdr:rowOff>36358</xdr:rowOff>
    </xdr:to>
    <xdr:sp macro="" textlink="">
      <xdr:nvSpPr>
        <xdr:cNvPr id="765" name="楕円 764"/>
        <xdr:cNvSpPr/>
      </xdr:nvSpPr>
      <xdr:spPr>
        <a:xfrm>
          <a:off x="21272500" y="627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27485</xdr:rowOff>
    </xdr:from>
    <xdr:ext cx="469744" cy="259045"/>
    <xdr:sp macro="" textlink="">
      <xdr:nvSpPr>
        <xdr:cNvPr id="766" name="テキスト ボックス 765"/>
        <xdr:cNvSpPr txBox="1"/>
      </xdr:nvSpPr>
      <xdr:spPr>
        <a:xfrm>
          <a:off x="21088428" y="637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81716</xdr:rowOff>
    </xdr:from>
    <xdr:to>
      <xdr:col>107</xdr:col>
      <xdr:colOff>101600</xdr:colOff>
      <xdr:row>37</xdr:row>
      <xdr:rowOff>11866</xdr:rowOff>
    </xdr:to>
    <xdr:sp macro="" textlink="">
      <xdr:nvSpPr>
        <xdr:cNvPr id="767" name="楕円 766"/>
        <xdr:cNvSpPr/>
      </xdr:nvSpPr>
      <xdr:spPr>
        <a:xfrm>
          <a:off x="20383500" y="62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2993</xdr:rowOff>
    </xdr:from>
    <xdr:ext cx="469744" cy="259045"/>
    <xdr:sp macro="" textlink="">
      <xdr:nvSpPr>
        <xdr:cNvPr id="768" name="テキスト ボックス 767"/>
        <xdr:cNvSpPr txBox="1"/>
      </xdr:nvSpPr>
      <xdr:spPr>
        <a:xfrm>
          <a:off x="20199428" y="634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10849</xdr:rowOff>
    </xdr:from>
    <xdr:to>
      <xdr:col>102</xdr:col>
      <xdr:colOff>165100</xdr:colOff>
      <xdr:row>36</xdr:row>
      <xdr:rowOff>112449</xdr:rowOff>
    </xdr:to>
    <xdr:sp macro="" textlink="">
      <xdr:nvSpPr>
        <xdr:cNvPr id="769" name="楕円 768"/>
        <xdr:cNvSpPr/>
      </xdr:nvSpPr>
      <xdr:spPr>
        <a:xfrm>
          <a:off x="19494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103576</xdr:rowOff>
    </xdr:from>
    <xdr:ext cx="469744" cy="259045"/>
    <xdr:sp macro="" textlink="">
      <xdr:nvSpPr>
        <xdr:cNvPr id="770" name="テキスト ボックス 769"/>
        <xdr:cNvSpPr txBox="1"/>
      </xdr:nvSpPr>
      <xdr:spPr>
        <a:xfrm>
          <a:off x="19310428" y="627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92819</xdr:rowOff>
    </xdr:from>
    <xdr:to>
      <xdr:col>98</xdr:col>
      <xdr:colOff>38100</xdr:colOff>
      <xdr:row>35</xdr:row>
      <xdr:rowOff>22969</xdr:rowOff>
    </xdr:to>
    <xdr:sp macro="" textlink="">
      <xdr:nvSpPr>
        <xdr:cNvPr id="771" name="楕円 770"/>
        <xdr:cNvSpPr/>
      </xdr:nvSpPr>
      <xdr:spPr>
        <a:xfrm>
          <a:off x="18605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14096</xdr:rowOff>
    </xdr:from>
    <xdr:ext cx="469744" cy="259045"/>
    <xdr:sp macro="" textlink="">
      <xdr:nvSpPr>
        <xdr:cNvPr id="772" name="テキスト ボックス 771"/>
        <xdr:cNvSpPr txBox="1"/>
      </xdr:nvSpPr>
      <xdr:spPr>
        <a:xfrm>
          <a:off x="18421428" y="60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4" name="直線コネクタ 793"/>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5"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6" name="直線コネクタ 795"/>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7"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8" name="直線コネクタ 797"/>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40099</xdr:rowOff>
    </xdr:from>
    <xdr:to>
      <xdr:col>116</xdr:col>
      <xdr:colOff>63500</xdr:colOff>
      <xdr:row>54</xdr:row>
      <xdr:rowOff>41356</xdr:rowOff>
    </xdr:to>
    <xdr:cxnSp macro="">
      <xdr:nvCxnSpPr>
        <xdr:cNvPr id="799" name="直線コネクタ 798"/>
        <xdr:cNvCxnSpPr/>
      </xdr:nvCxnSpPr>
      <xdr:spPr>
        <a:xfrm flipV="1">
          <a:off x="21323300" y="9298399"/>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104040</xdr:rowOff>
    </xdr:from>
    <xdr:ext cx="534377" cy="259045"/>
    <xdr:sp macro="" textlink="">
      <xdr:nvSpPr>
        <xdr:cNvPr id="800" name="貸付金平均値テキスト"/>
        <xdr:cNvSpPr txBox="1"/>
      </xdr:nvSpPr>
      <xdr:spPr>
        <a:xfrm>
          <a:off x="22212300" y="9533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1" name="フローチャート: 判断 800"/>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22589</xdr:rowOff>
    </xdr:from>
    <xdr:to>
      <xdr:col>111</xdr:col>
      <xdr:colOff>177800</xdr:colOff>
      <xdr:row>54</xdr:row>
      <xdr:rowOff>41356</xdr:rowOff>
    </xdr:to>
    <xdr:cxnSp macro="">
      <xdr:nvCxnSpPr>
        <xdr:cNvPr id="802" name="直線コネクタ 801"/>
        <xdr:cNvCxnSpPr/>
      </xdr:nvCxnSpPr>
      <xdr:spPr>
        <a:xfrm>
          <a:off x="20434300" y="9280889"/>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3" name="フローチャート: 判断 802"/>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167591</xdr:rowOff>
    </xdr:from>
    <xdr:ext cx="534377" cy="259045"/>
    <xdr:sp macro="" textlink="">
      <xdr:nvSpPr>
        <xdr:cNvPr id="804" name="テキスト ボックス 803"/>
        <xdr:cNvSpPr txBox="1"/>
      </xdr:nvSpPr>
      <xdr:spPr>
        <a:xfrm>
          <a:off x="21056111" y="95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10747</xdr:rowOff>
    </xdr:from>
    <xdr:to>
      <xdr:col>107</xdr:col>
      <xdr:colOff>50800</xdr:colOff>
      <xdr:row>54</xdr:row>
      <xdr:rowOff>22589</xdr:rowOff>
    </xdr:to>
    <xdr:cxnSp macro="">
      <xdr:nvCxnSpPr>
        <xdr:cNvPr id="805" name="直線コネクタ 804"/>
        <xdr:cNvCxnSpPr/>
      </xdr:nvCxnSpPr>
      <xdr:spPr>
        <a:xfrm>
          <a:off x="19545300" y="9269047"/>
          <a:ext cx="8890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6" name="フローチャート: 判断 805"/>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137965</xdr:rowOff>
    </xdr:from>
    <xdr:ext cx="534377" cy="259045"/>
    <xdr:sp macro="" textlink="">
      <xdr:nvSpPr>
        <xdr:cNvPr id="807" name="テキスト ボックス 806"/>
        <xdr:cNvSpPr txBox="1"/>
      </xdr:nvSpPr>
      <xdr:spPr>
        <a:xfrm>
          <a:off x="20167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169373</xdr:rowOff>
    </xdr:from>
    <xdr:to>
      <xdr:col>102</xdr:col>
      <xdr:colOff>114300</xdr:colOff>
      <xdr:row>54</xdr:row>
      <xdr:rowOff>10747</xdr:rowOff>
    </xdr:to>
    <xdr:cxnSp macro="">
      <xdr:nvCxnSpPr>
        <xdr:cNvPr id="808" name="直線コネクタ 807"/>
        <xdr:cNvCxnSpPr/>
      </xdr:nvCxnSpPr>
      <xdr:spPr>
        <a:xfrm>
          <a:off x="18656300" y="9256223"/>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09" name="フローチャート: 判断 808"/>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99674</xdr:rowOff>
    </xdr:from>
    <xdr:ext cx="534377" cy="259045"/>
    <xdr:sp macro="" textlink="">
      <xdr:nvSpPr>
        <xdr:cNvPr id="810" name="テキスト ボックス 809"/>
        <xdr:cNvSpPr txBox="1"/>
      </xdr:nvSpPr>
      <xdr:spPr>
        <a:xfrm>
          <a:off x="19278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1" name="フローチャート: 判断 810"/>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38912</xdr:rowOff>
    </xdr:from>
    <xdr:ext cx="534377" cy="259045"/>
    <xdr:sp macro="" textlink="">
      <xdr:nvSpPr>
        <xdr:cNvPr id="812" name="テキスト ボックス 811"/>
        <xdr:cNvSpPr txBox="1"/>
      </xdr:nvSpPr>
      <xdr:spPr>
        <a:xfrm>
          <a:off x="18389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160749</xdr:rowOff>
    </xdr:from>
    <xdr:to>
      <xdr:col>116</xdr:col>
      <xdr:colOff>114300</xdr:colOff>
      <xdr:row>54</xdr:row>
      <xdr:rowOff>90899</xdr:rowOff>
    </xdr:to>
    <xdr:sp macro="" textlink="">
      <xdr:nvSpPr>
        <xdr:cNvPr id="818" name="楕円 817"/>
        <xdr:cNvSpPr/>
      </xdr:nvSpPr>
      <xdr:spPr>
        <a:xfrm>
          <a:off x="22110700" y="92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12176</xdr:rowOff>
    </xdr:from>
    <xdr:ext cx="534377" cy="259045"/>
    <xdr:sp macro="" textlink="">
      <xdr:nvSpPr>
        <xdr:cNvPr id="819" name="貸付金該当値テキスト"/>
        <xdr:cNvSpPr txBox="1"/>
      </xdr:nvSpPr>
      <xdr:spPr>
        <a:xfrm>
          <a:off x="22212300" y="90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162006</xdr:rowOff>
    </xdr:from>
    <xdr:to>
      <xdr:col>112</xdr:col>
      <xdr:colOff>38100</xdr:colOff>
      <xdr:row>54</xdr:row>
      <xdr:rowOff>92156</xdr:rowOff>
    </xdr:to>
    <xdr:sp macro="" textlink="">
      <xdr:nvSpPr>
        <xdr:cNvPr id="820" name="楕円 819"/>
        <xdr:cNvSpPr/>
      </xdr:nvSpPr>
      <xdr:spPr>
        <a:xfrm>
          <a:off x="21272500" y="924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108683</xdr:rowOff>
    </xdr:from>
    <xdr:ext cx="534377" cy="259045"/>
    <xdr:sp macro="" textlink="">
      <xdr:nvSpPr>
        <xdr:cNvPr id="821" name="テキスト ボックス 820"/>
        <xdr:cNvSpPr txBox="1"/>
      </xdr:nvSpPr>
      <xdr:spPr>
        <a:xfrm>
          <a:off x="21056111" y="90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143239</xdr:rowOff>
    </xdr:from>
    <xdr:to>
      <xdr:col>107</xdr:col>
      <xdr:colOff>101600</xdr:colOff>
      <xdr:row>54</xdr:row>
      <xdr:rowOff>73389</xdr:rowOff>
    </xdr:to>
    <xdr:sp macro="" textlink="">
      <xdr:nvSpPr>
        <xdr:cNvPr id="822" name="楕円 821"/>
        <xdr:cNvSpPr/>
      </xdr:nvSpPr>
      <xdr:spPr>
        <a:xfrm>
          <a:off x="20383500" y="92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89916</xdr:rowOff>
    </xdr:from>
    <xdr:ext cx="534377" cy="259045"/>
    <xdr:sp macro="" textlink="">
      <xdr:nvSpPr>
        <xdr:cNvPr id="823" name="テキスト ボックス 822"/>
        <xdr:cNvSpPr txBox="1"/>
      </xdr:nvSpPr>
      <xdr:spPr>
        <a:xfrm>
          <a:off x="20167111" y="9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131397</xdr:rowOff>
    </xdr:from>
    <xdr:to>
      <xdr:col>102</xdr:col>
      <xdr:colOff>165100</xdr:colOff>
      <xdr:row>54</xdr:row>
      <xdr:rowOff>61547</xdr:rowOff>
    </xdr:to>
    <xdr:sp macro="" textlink="">
      <xdr:nvSpPr>
        <xdr:cNvPr id="824" name="楕円 823"/>
        <xdr:cNvSpPr/>
      </xdr:nvSpPr>
      <xdr:spPr>
        <a:xfrm>
          <a:off x="19494500" y="92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78074</xdr:rowOff>
    </xdr:from>
    <xdr:ext cx="534377" cy="259045"/>
    <xdr:sp macro="" textlink="">
      <xdr:nvSpPr>
        <xdr:cNvPr id="825" name="テキスト ボックス 824"/>
        <xdr:cNvSpPr txBox="1"/>
      </xdr:nvSpPr>
      <xdr:spPr>
        <a:xfrm>
          <a:off x="19278111" y="89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118573</xdr:rowOff>
    </xdr:from>
    <xdr:to>
      <xdr:col>98</xdr:col>
      <xdr:colOff>38100</xdr:colOff>
      <xdr:row>54</xdr:row>
      <xdr:rowOff>48723</xdr:rowOff>
    </xdr:to>
    <xdr:sp macro="" textlink="">
      <xdr:nvSpPr>
        <xdr:cNvPr id="826" name="楕円 825"/>
        <xdr:cNvSpPr/>
      </xdr:nvSpPr>
      <xdr:spPr>
        <a:xfrm>
          <a:off x="18605500" y="92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65250</xdr:rowOff>
    </xdr:from>
    <xdr:ext cx="534377" cy="259045"/>
    <xdr:sp macro="" textlink="">
      <xdr:nvSpPr>
        <xdr:cNvPr id="827" name="テキスト ボックス 826"/>
        <xdr:cNvSpPr txBox="1"/>
      </xdr:nvSpPr>
      <xdr:spPr>
        <a:xfrm>
          <a:off x="18389111" y="89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0" name="直線コネクタ 849"/>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1"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2" name="直線コネクタ 851"/>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3"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4" name="直線コネクタ 853"/>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164617</xdr:rowOff>
    </xdr:from>
    <xdr:to>
      <xdr:col>116</xdr:col>
      <xdr:colOff>63500</xdr:colOff>
      <xdr:row>74</xdr:row>
      <xdr:rowOff>169966</xdr:rowOff>
    </xdr:to>
    <xdr:cxnSp macro="">
      <xdr:nvCxnSpPr>
        <xdr:cNvPr id="855" name="直線コネクタ 854"/>
        <xdr:cNvCxnSpPr/>
      </xdr:nvCxnSpPr>
      <xdr:spPr>
        <a:xfrm>
          <a:off x="21323300" y="12851917"/>
          <a:ext cx="8382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108165</xdr:rowOff>
    </xdr:from>
    <xdr:ext cx="534377" cy="259045"/>
    <xdr:sp macro="" textlink="">
      <xdr:nvSpPr>
        <xdr:cNvPr id="856" name="繰出金平均値テキスト"/>
        <xdr:cNvSpPr txBox="1"/>
      </xdr:nvSpPr>
      <xdr:spPr>
        <a:xfrm>
          <a:off x="22212300" y="1262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7" name="フローチャート: 判断 856"/>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152639</xdr:rowOff>
    </xdr:from>
    <xdr:to>
      <xdr:col>111</xdr:col>
      <xdr:colOff>177800</xdr:colOff>
      <xdr:row>74</xdr:row>
      <xdr:rowOff>164617</xdr:rowOff>
    </xdr:to>
    <xdr:cxnSp macro="">
      <xdr:nvCxnSpPr>
        <xdr:cNvPr id="858" name="直線コネクタ 857"/>
        <xdr:cNvCxnSpPr/>
      </xdr:nvCxnSpPr>
      <xdr:spPr>
        <a:xfrm>
          <a:off x="20434300" y="1283993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59" name="フローチャート: 判断 858"/>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46733</xdr:rowOff>
    </xdr:from>
    <xdr:ext cx="534377" cy="259045"/>
    <xdr:sp macro="" textlink="">
      <xdr:nvSpPr>
        <xdr:cNvPr id="860" name="テキスト ボックス 859"/>
        <xdr:cNvSpPr txBox="1"/>
      </xdr:nvSpPr>
      <xdr:spPr>
        <a:xfrm>
          <a:off x="21056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121961</xdr:rowOff>
    </xdr:from>
    <xdr:to>
      <xdr:col>107</xdr:col>
      <xdr:colOff>50800</xdr:colOff>
      <xdr:row>74</xdr:row>
      <xdr:rowOff>152639</xdr:rowOff>
    </xdr:to>
    <xdr:cxnSp macro="">
      <xdr:nvCxnSpPr>
        <xdr:cNvPr id="861" name="直線コネクタ 860"/>
        <xdr:cNvCxnSpPr/>
      </xdr:nvCxnSpPr>
      <xdr:spPr>
        <a:xfrm>
          <a:off x="19545300" y="12809261"/>
          <a:ext cx="889000" cy="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2" name="フローチャート: 判断 861"/>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63" name="テキスト ボックス 862"/>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121961</xdr:rowOff>
    </xdr:from>
    <xdr:to>
      <xdr:col>102</xdr:col>
      <xdr:colOff>114300</xdr:colOff>
      <xdr:row>75</xdr:row>
      <xdr:rowOff>46934</xdr:rowOff>
    </xdr:to>
    <xdr:cxnSp macro="">
      <xdr:nvCxnSpPr>
        <xdr:cNvPr id="864" name="直線コネクタ 863"/>
        <xdr:cNvCxnSpPr/>
      </xdr:nvCxnSpPr>
      <xdr:spPr>
        <a:xfrm flipV="1">
          <a:off x="18656300" y="12809261"/>
          <a:ext cx="889000" cy="9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5" name="フローチャート: 判断 864"/>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102968</xdr:rowOff>
    </xdr:from>
    <xdr:ext cx="534377" cy="259045"/>
    <xdr:sp macro="" textlink="">
      <xdr:nvSpPr>
        <xdr:cNvPr id="866" name="テキスト ボックス 865"/>
        <xdr:cNvSpPr txBox="1"/>
      </xdr:nvSpPr>
      <xdr:spPr>
        <a:xfrm>
          <a:off x="19278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7" name="フローチャート: 判断 866"/>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8" name="テキスト ボックス 867"/>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119166</xdr:rowOff>
    </xdr:from>
    <xdr:to>
      <xdr:col>116</xdr:col>
      <xdr:colOff>114300</xdr:colOff>
      <xdr:row>75</xdr:row>
      <xdr:rowOff>49316</xdr:rowOff>
    </xdr:to>
    <xdr:sp macro="" textlink="">
      <xdr:nvSpPr>
        <xdr:cNvPr id="874" name="楕円 873"/>
        <xdr:cNvSpPr/>
      </xdr:nvSpPr>
      <xdr:spPr>
        <a:xfrm>
          <a:off x="22110700" y="128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97593</xdr:rowOff>
    </xdr:from>
    <xdr:ext cx="534377" cy="259045"/>
    <xdr:sp macro="" textlink="">
      <xdr:nvSpPr>
        <xdr:cNvPr id="875" name="繰出金該当値テキスト"/>
        <xdr:cNvSpPr txBox="1"/>
      </xdr:nvSpPr>
      <xdr:spPr>
        <a:xfrm>
          <a:off x="22212300" y="127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113817</xdr:rowOff>
    </xdr:from>
    <xdr:to>
      <xdr:col>112</xdr:col>
      <xdr:colOff>38100</xdr:colOff>
      <xdr:row>75</xdr:row>
      <xdr:rowOff>43967</xdr:rowOff>
    </xdr:to>
    <xdr:sp macro="" textlink="">
      <xdr:nvSpPr>
        <xdr:cNvPr id="876" name="楕円 875"/>
        <xdr:cNvSpPr/>
      </xdr:nvSpPr>
      <xdr:spPr>
        <a:xfrm>
          <a:off x="212725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35094</xdr:rowOff>
    </xdr:from>
    <xdr:ext cx="534377" cy="259045"/>
    <xdr:sp macro="" textlink="">
      <xdr:nvSpPr>
        <xdr:cNvPr id="877" name="テキスト ボックス 876"/>
        <xdr:cNvSpPr txBox="1"/>
      </xdr:nvSpPr>
      <xdr:spPr>
        <a:xfrm>
          <a:off x="21056111" y="128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101839</xdr:rowOff>
    </xdr:from>
    <xdr:to>
      <xdr:col>107</xdr:col>
      <xdr:colOff>101600</xdr:colOff>
      <xdr:row>75</xdr:row>
      <xdr:rowOff>31989</xdr:rowOff>
    </xdr:to>
    <xdr:sp macro="" textlink="">
      <xdr:nvSpPr>
        <xdr:cNvPr id="878" name="楕円 877"/>
        <xdr:cNvSpPr/>
      </xdr:nvSpPr>
      <xdr:spPr>
        <a:xfrm>
          <a:off x="203835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48516</xdr:rowOff>
    </xdr:from>
    <xdr:ext cx="534377" cy="259045"/>
    <xdr:sp macro="" textlink="">
      <xdr:nvSpPr>
        <xdr:cNvPr id="879" name="テキスト ボックス 878"/>
        <xdr:cNvSpPr txBox="1"/>
      </xdr:nvSpPr>
      <xdr:spPr>
        <a:xfrm>
          <a:off x="20167111" y="125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71161</xdr:rowOff>
    </xdr:from>
    <xdr:to>
      <xdr:col>102</xdr:col>
      <xdr:colOff>165100</xdr:colOff>
      <xdr:row>75</xdr:row>
      <xdr:rowOff>1311</xdr:rowOff>
    </xdr:to>
    <xdr:sp macro="" textlink="">
      <xdr:nvSpPr>
        <xdr:cNvPr id="880" name="楕円 879"/>
        <xdr:cNvSpPr/>
      </xdr:nvSpPr>
      <xdr:spPr>
        <a:xfrm>
          <a:off x="19494500" y="127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163888</xdr:rowOff>
    </xdr:from>
    <xdr:ext cx="534377" cy="259045"/>
    <xdr:sp macro="" textlink="">
      <xdr:nvSpPr>
        <xdr:cNvPr id="881" name="テキスト ボックス 880"/>
        <xdr:cNvSpPr txBox="1"/>
      </xdr:nvSpPr>
      <xdr:spPr>
        <a:xfrm>
          <a:off x="19278111" y="1285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167584</xdr:rowOff>
    </xdr:from>
    <xdr:to>
      <xdr:col>98</xdr:col>
      <xdr:colOff>38100</xdr:colOff>
      <xdr:row>75</xdr:row>
      <xdr:rowOff>97734</xdr:rowOff>
    </xdr:to>
    <xdr:sp macro="" textlink="">
      <xdr:nvSpPr>
        <xdr:cNvPr id="882" name="楕円 881"/>
        <xdr:cNvSpPr/>
      </xdr:nvSpPr>
      <xdr:spPr>
        <a:xfrm>
          <a:off x="18605500" y="128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114261</xdr:rowOff>
    </xdr:from>
    <xdr:ext cx="534377" cy="259045"/>
    <xdr:sp macro="" textlink="">
      <xdr:nvSpPr>
        <xdr:cNvPr id="883" name="テキスト ボックス 882"/>
        <xdr:cNvSpPr txBox="1"/>
      </xdr:nvSpPr>
      <xdr:spPr>
        <a:xfrm>
          <a:off x="18389111" y="1263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520,930</a:t>
          </a:r>
          <a:r>
            <a:rPr kumimoji="1" lang="ja-JP" altLang="en-US" sz="1300" baseline="0">
              <a:latin typeface="ＭＳ Ｐゴシック" panose="020B0600070205080204" pitchFamily="50" charset="-128"/>
              <a:ea typeface="ＭＳ Ｐゴシック" panose="020B0600070205080204" pitchFamily="50" charset="-128"/>
            </a:rPr>
            <a:t>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主な構成項目である扶助費は、住民一人当たり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131,732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円と類似団体内平均値と比べると低い水準にあるものの、近年増加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％増加している。これは障害者福祉や児童福祉などの経費が増加しているためである。もう一つの主な構成項目である人件費は、住民一人当たり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111,622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類似団体内平均値と比べても高い水準にある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年度は県が負担していた義務教育等に係る教職員の給与等を本市が負担することになったことなどにより大幅に増加し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円となっており、前年度から比較するとごみ焼却工場の建設費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熱田区役所南側先行取得用地の取得などにより増加している。普通建設事業費は類似団体内平均値と比べて低い水準にある一方で、維持補修費の支出割合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積立金は住民一人当たり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円となっており、前年度から比較すると子ども・親総合支援基金やアセットマネジメント基金の設置などにより大幅に増加している。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2,294,362
2,211,118
326.50
1,203,621,066
1,195,202,179
4,893,025
644,498,894
1,410,358,746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116840</xdr:rowOff>
    </xdr:from>
    <xdr:to>
      <xdr:col>24</xdr:col>
      <xdr:colOff>63500</xdr:colOff>
      <xdr:row>37</xdr:row>
      <xdr:rowOff>154396</xdr:rowOff>
    </xdr:to>
    <xdr:cxnSp macro="">
      <xdr:nvCxnSpPr>
        <xdr:cNvPr id="63" name="直線コネクタ 62"/>
        <xdr:cNvCxnSpPr/>
      </xdr:nvCxnSpPr>
      <xdr:spPr>
        <a:xfrm>
          <a:off x="3797300" y="64604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164028</xdr:rowOff>
    </xdr:from>
    <xdr:ext cx="469744" cy="259045"/>
    <xdr:sp macro="" textlink="">
      <xdr:nvSpPr>
        <xdr:cNvPr id="64" name="議会費平均値テキスト"/>
        <xdr:cNvSpPr txBox="1"/>
      </xdr:nvSpPr>
      <xdr:spPr>
        <a:xfrm>
          <a:off x="4686300" y="5993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107043</xdr:rowOff>
    </xdr:from>
    <xdr:to>
      <xdr:col>19</xdr:col>
      <xdr:colOff>177800</xdr:colOff>
      <xdr:row>37</xdr:row>
      <xdr:rowOff>116840</xdr:rowOff>
    </xdr:to>
    <xdr:cxnSp macro="">
      <xdr:nvCxnSpPr>
        <xdr:cNvPr id="66" name="直線コネクタ 65"/>
        <xdr:cNvCxnSpPr/>
      </xdr:nvCxnSpPr>
      <xdr:spPr>
        <a:xfrm>
          <a:off x="2908300" y="64506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74766</xdr:rowOff>
    </xdr:from>
    <xdr:ext cx="469744" cy="259045"/>
    <xdr:sp macro="" textlink="">
      <xdr:nvSpPr>
        <xdr:cNvPr id="68" name="テキスト ボックス 67"/>
        <xdr:cNvSpPr txBox="1"/>
      </xdr:nvSpPr>
      <xdr:spPr>
        <a:xfrm>
          <a:off x="3562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107043</xdr:rowOff>
    </xdr:from>
    <xdr:to>
      <xdr:col>15</xdr:col>
      <xdr:colOff>50800</xdr:colOff>
      <xdr:row>39</xdr:row>
      <xdr:rowOff>116840</xdr:rowOff>
    </xdr:to>
    <xdr:cxnSp macro="">
      <xdr:nvCxnSpPr>
        <xdr:cNvPr id="69" name="直線コネクタ 68"/>
        <xdr:cNvCxnSpPr/>
      </xdr:nvCxnSpPr>
      <xdr:spPr>
        <a:xfrm flipV="1">
          <a:off x="2019300" y="6450693"/>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64969</xdr:rowOff>
    </xdr:from>
    <xdr:ext cx="469744" cy="259045"/>
    <xdr:sp macro="" textlink="">
      <xdr:nvSpPr>
        <xdr:cNvPr id="71" name="テキスト ボックス 70"/>
        <xdr:cNvSpPr txBox="1"/>
      </xdr:nvSpPr>
      <xdr:spPr>
        <a:xfrm>
          <a:off x="2673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102144</xdr:rowOff>
    </xdr:from>
    <xdr:to>
      <xdr:col>10</xdr:col>
      <xdr:colOff>114300</xdr:colOff>
      <xdr:row>39</xdr:row>
      <xdr:rowOff>116840</xdr:rowOff>
    </xdr:to>
    <xdr:cxnSp macro="">
      <xdr:nvCxnSpPr>
        <xdr:cNvPr id="72" name="直線コネクタ 71"/>
        <xdr:cNvCxnSpPr/>
      </xdr:nvCxnSpPr>
      <xdr:spPr>
        <a:xfrm>
          <a:off x="1130300" y="678869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158041</xdr:rowOff>
    </xdr:from>
    <xdr:ext cx="469744" cy="259045"/>
    <xdr:sp macro="" textlink="">
      <xdr:nvSpPr>
        <xdr:cNvPr id="74" name="テキスト ボックス 73"/>
        <xdr:cNvSpPr txBox="1"/>
      </xdr:nvSpPr>
      <xdr:spPr>
        <a:xfrm>
          <a:off x="1784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42108</xdr:rowOff>
    </xdr:from>
    <xdr:ext cx="469744" cy="259045"/>
    <xdr:sp macro="" textlink="">
      <xdr:nvSpPr>
        <xdr:cNvPr id="76" name="テキスト ボックス 75"/>
        <xdr:cNvSpPr txBox="1"/>
      </xdr:nvSpPr>
      <xdr:spPr>
        <a:xfrm>
          <a:off x="895428"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103596</xdr:rowOff>
    </xdr:from>
    <xdr:to>
      <xdr:col>24</xdr:col>
      <xdr:colOff>114300</xdr:colOff>
      <xdr:row>38</xdr:row>
      <xdr:rowOff>33745</xdr:rowOff>
    </xdr:to>
    <xdr:sp macro="" textlink="">
      <xdr:nvSpPr>
        <xdr:cNvPr id="82" name="楕円 81"/>
        <xdr:cNvSpPr/>
      </xdr:nvSpPr>
      <xdr:spPr>
        <a:xfrm>
          <a:off x="45847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82023</xdr:rowOff>
    </xdr:from>
    <xdr:ext cx="378565" cy="259045"/>
    <xdr:sp macro="" textlink="">
      <xdr:nvSpPr>
        <xdr:cNvPr id="83" name="議会費該当値テキスト"/>
        <xdr:cNvSpPr txBox="1"/>
      </xdr:nvSpPr>
      <xdr:spPr>
        <a:xfrm>
          <a:off x="4686300" y="642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66040</xdr:rowOff>
    </xdr:from>
    <xdr:to>
      <xdr:col>20</xdr:col>
      <xdr:colOff>38100</xdr:colOff>
      <xdr:row>37</xdr:row>
      <xdr:rowOff>167640</xdr:rowOff>
    </xdr:to>
    <xdr:sp macro="" textlink="">
      <xdr:nvSpPr>
        <xdr:cNvPr id="84" name="楕円 83"/>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37</xdr:row>
      <xdr:rowOff>158767</xdr:rowOff>
    </xdr:from>
    <xdr:ext cx="378565" cy="259045"/>
    <xdr:sp macro="" textlink="">
      <xdr:nvSpPr>
        <xdr:cNvPr id="85" name="テキスト ボックス 84"/>
        <xdr:cNvSpPr txBox="1"/>
      </xdr:nvSpPr>
      <xdr:spPr>
        <a:xfrm>
          <a:off x="3608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56243</xdr:rowOff>
    </xdr:from>
    <xdr:to>
      <xdr:col>15</xdr:col>
      <xdr:colOff>101600</xdr:colOff>
      <xdr:row>37</xdr:row>
      <xdr:rowOff>157843</xdr:rowOff>
    </xdr:to>
    <xdr:sp macro="" textlink="">
      <xdr:nvSpPr>
        <xdr:cNvPr id="86" name="楕円 85"/>
        <xdr:cNvSpPr/>
      </xdr:nvSpPr>
      <xdr:spPr>
        <a:xfrm>
          <a:off x="2857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148970</xdr:rowOff>
    </xdr:from>
    <xdr:ext cx="469744" cy="259045"/>
    <xdr:sp macro="" textlink="">
      <xdr:nvSpPr>
        <xdr:cNvPr id="87" name="テキスト ボックス 86"/>
        <xdr:cNvSpPr txBox="1"/>
      </xdr:nvSpPr>
      <xdr:spPr>
        <a:xfrm>
          <a:off x="2673428" y="64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66040</xdr:rowOff>
    </xdr:from>
    <xdr:to>
      <xdr:col>10</xdr:col>
      <xdr:colOff>165100</xdr:colOff>
      <xdr:row>39</xdr:row>
      <xdr:rowOff>167640</xdr:rowOff>
    </xdr:to>
    <xdr:sp macro="" textlink="">
      <xdr:nvSpPr>
        <xdr:cNvPr id="88" name="楕円 87"/>
        <xdr:cNvSpPr/>
      </xdr:nvSpPr>
      <xdr:spPr>
        <a:xfrm>
          <a:off x="1968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158767</xdr:rowOff>
    </xdr:from>
    <xdr:ext cx="378565" cy="259045"/>
    <xdr:sp macro="" textlink="">
      <xdr:nvSpPr>
        <xdr:cNvPr id="89" name="テキスト ボックス 88"/>
        <xdr:cNvSpPr txBox="1"/>
      </xdr:nvSpPr>
      <xdr:spPr>
        <a:xfrm>
          <a:off x="1830017" y="68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51344</xdr:rowOff>
    </xdr:from>
    <xdr:to>
      <xdr:col>6</xdr:col>
      <xdr:colOff>38100</xdr:colOff>
      <xdr:row>39</xdr:row>
      <xdr:rowOff>152944</xdr:rowOff>
    </xdr:to>
    <xdr:sp macro="" textlink="">
      <xdr:nvSpPr>
        <xdr:cNvPr id="90" name="楕円 89"/>
        <xdr:cNvSpPr/>
      </xdr:nvSpPr>
      <xdr:spPr>
        <a:xfrm>
          <a:off x="1079500" y="673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144071</xdr:rowOff>
    </xdr:from>
    <xdr:ext cx="378565" cy="259045"/>
    <xdr:sp macro="" textlink="">
      <xdr:nvSpPr>
        <xdr:cNvPr id="91" name="テキスト ボックス 90"/>
        <xdr:cNvSpPr txBox="1"/>
      </xdr:nvSpPr>
      <xdr:spPr>
        <a:xfrm>
          <a:off x="941017" y="683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6060</xdr:rowOff>
    </xdr:from>
    <xdr:to>
      <xdr:col>24</xdr:col>
      <xdr:colOff>63500</xdr:colOff>
      <xdr:row>57</xdr:row>
      <xdr:rowOff>161600</xdr:rowOff>
    </xdr:to>
    <xdr:cxnSp macro="">
      <xdr:nvCxnSpPr>
        <xdr:cNvPr id="119" name="直線コネクタ 118"/>
        <xdr:cNvCxnSpPr/>
      </xdr:nvCxnSpPr>
      <xdr:spPr>
        <a:xfrm flipV="1">
          <a:off x="3797300" y="9778710"/>
          <a:ext cx="838200" cy="15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139837</xdr:rowOff>
    </xdr:from>
    <xdr:to>
      <xdr:col>19</xdr:col>
      <xdr:colOff>177800</xdr:colOff>
      <xdr:row>57</xdr:row>
      <xdr:rowOff>161600</xdr:rowOff>
    </xdr:to>
    <xdr:cxnSp macro="">
      <xdr:nvCxnSpPr>
        <xdr:cNvPr id="122" name="直線コネクタ 121"/>
        <xdr:cNvCxnSpPr/>
      </xdr:nvCxnSpPr>
      <xdr:spPr>
        <a:xfrm>
          <a:off x="2908300" y="9912487"/>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134900</xdr:rowOff>
    </xdr:from>
    <xdr:to>
      <xdr:col>15</xdr:col>
      <xdr:colOff>50800</xdr:colOff>
      <xdr:row>57</xdr:row>
      <xdr:rowOff>139837</xdr:rowOff>
    </xdr:to>
    <xdr:cxnSp macro="">
      <xdr:nvCxnSpPr>
        <xdr:cNvPr id="125" name="直線コネクタ 124"/>
        <xdr:cNvCxnSpPr/>
      </xdr:nvCxnSpPr>
      <xdr:spPr>
        <a:xfrm>
          <a:off x="2019300" y="9907550"/>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65433</xdr:rowOff>
    </xdr:from>
    <xdr:ext cx="534377" cy="259045"/>
    <xdr:sp macro="" textlink="">
      <xdr:nvSpPr>
        <xdr:cNvPr id="127" name="テキスト ボックス 126"/>
        <xdr:cNvSpPr txBox="1"/>
      </xdr:nvSpPr>
      <xdr:spPr>
        <a:xfrm>
          <a:off x="2641111" y="9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134900</xdr:rowOff>
    </xdr:from>
    <xdr:to>
      <xdr:col>10</xdr:col>
      <xdr:colOff>114300</xdr:colOff>
      <xdr:row>57</xdr:row>
      <xdr:rowOff>143266</xdr:rowOff>
    </xdr:to>
    <xdr:cxnSp macro="">
      <xdr:nvCxnSpPr>
        <xdr:cNvPr id="128" name="直線コネクタ 127"/>
        <xdr:cNvCxnSpPr/>
      </xdr:nvCxnSpPr>
      <xdr:spPr>
        <a:xfrm flipV="1">
          <a:off x="1130300" y="9907550"/>
          <a:ext cx="8890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139864</xdr:rowOff>
    </xdr:from>
    <xdr:ext cx="534377" cy="259045"/>
    <xdr:sp macro="" textlink="">
      <xdr:nvSpPr>
        <xdr:cNvPr id="130" name="テキスト ボックス 129"/>
        <xdr:cNvSpPr txBox="1"/>
      </xdr:nvSpPr>
      <xdr:spPr>
        <a:xfrm>
          <a:off x="1752111" y="92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171228</xdr:rowOff>
    </xdr:from>
    <xdr:ext cx="534377" cy="259045"/>
    <xdr:sp macro="" textlink="">
      <xdr:nvSpPr>
        <xdr:cNvPr id="132" name="テキスト ボックス 131"/>
        <xdr:cNvSpPr txBox="1"/>
      </xdr:nvSpPr>
      <xdr:spPr>
        <a:xfrm>
          <a:off x="863111" y="925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126710</xdr:rowOff>
    </xdr:from>
    <xdr:to>
      <xdr:col>24</xdr:col>
      <xdr:colOff>114300</xdr:colOff>
      <xdr:row>57</xdr:row>
      <xdr:rowOff>56860</xdr:rowOff>
    </xdr:to>
    <xdr:sp macro="" textlink="">
      <xdr:nvSpPr>
        <xdr:cNvPr id="138" name="楕円 137"/>
        <xdr:cNvSpPr/>
      </xdr:nvSpPr>
      <xdr:spPr>
        <a:xfrm>
          <a:off x="4584700" y="97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105137</xdr:rowOff>
    </xdr:from>
    <xdr:ext cx="534377" cy="259045"/>
    <xdr:sp macro="" textlink="">
      <xdr:nvSpPr>
        <xdr:cNvPr id="139" name="総務費該当値テキスト"/>
        <xdr:cNvSpPr txBox="1"/>
      </xdr:nvSpPr>
      <xdr:spPr>
        <a:xfrm>
          <a:off x="4686300" y="97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110800</xdr:rowOff>
    </xdr:from>
    <xdr:to>
      <xdr:col>20</xdr:col>
      <xdr:colOff>38100</xdr:colOff>
      <xdr:row>58</xdr:row>
      <xdr:rowOff>40950</xdr:rowOff>
    </xdr:to>
    <xdr:sp macro="" textlink="">
      <xdr:nvSpPr>
        <xdr:cNvPr id="140" name="楕円 139"/>
        <xdr:cNvSpPr/>
      </xdr:nvSpPr>
      <xdr:spPr>
        <a:xfrm>
          <a:off x="3746500" y="98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32077</xdr:rowOff>
    </xdr:from>
    <xdr:ext cx="534377" cy="259045"/>
    <xdr:sp macro="" textlink="">
      <xdr:nvSpPr>
        <xdr:cNvPr id="141" name="テキスト ボックス 140"/>
        <xdr:cNvSpPr txBox="1"/>
      </xdr:nvSpPr>
      <xdr:spPr>
        <a:xfrm>
          <a:off x="3530111" y="99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89037</xdr:rowOff>
    </xdr:from>
    <xdr:to>
      <xdr:col>15</xdr:col>
      <xdr:colOff>101600</xdr:colOff>
      <xdr:row>58</xdr:row>
      <xdr:rowOff>19187</xdr:rowOff>
    </xdr:to>
    <xdr:sp macro="" textlink="">
      <xdr:nvSpPr>
        <xdr:cNvPr id="142" name="楕円 141"/>
        <xdr:cNvSpPr/>
      </xdr:nvSpPr>
      <xdr:spPr>
        <a:xfrm>
          <a:off x="2857500" y="9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10314</xdr:rowOff>
    </xdr:from>
    <xdr:ext cx="534377" cy="259045"/>
    <xdr:sp macro="" textlink="">
      <xdr:nvSpPr>
        <xdr:cNvPr id="143" name="テキスト ボックス 142"/>
        <xdr:cNvSpPr txBox="1"/>
      </xdr:nvSpPr>
      <xdr:spPr>
        <a:xfrm>
          <a:off x="2641111" y="99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84100</xdr:rowOff>
    </xdr:from>
    <xdr:to>
      <xdr:col>10</xdr:col>
      <xdr:colOff>165100</xdr:colOff>
      <xdr:row>58</xdr:row>
      <xdr:rowOff>14250</xdr:rowOff>
    </xdr:to>
    <xdr:sp macro="" textlink="">
      <xdr:nvSpPr>
        <xdr:cNvPr id="144" name="楕円 143"/>
        <xdr:cNvSpPr/>
      </xdr:nvSpPr>
      <xdr:spPr>
        <a:xfrm>
          <a:off x="1968500" y="98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5377</xdr:rowOff>
    </xdr:from>
    <xdr:ext cx="534377" cy="259045"/>
    <xdr:sp macro="" textlink="">
      <xdr:nvSpPr>
        <xdr:cNvPr id="145" name="テキスト ボックス 144"/>
        <xdr:cNvSpPr txBox="1"/>
      </xdr:nvSpPr>
      <xdr:spPr>
        <a:xfrm>
          <a:off x="1752111" y="994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92466</xdr:rowOff>
    </xdr:from>
    <xdr:to>
      <xdr:col>6</xdr:col>
      <xdr:colOff>38100</xdr:colOff>
      <xdr:row>58</xdr:row>
      <xdr:rowOff>22616</xdr:rowOff>
    </xdr:to>
    <xdr:sp macro="" textlink="">
      <xdr:nvSpPr>
        <xdr:cNvPr id="146" name="楕円 145"/>
        <xdr:cNvSpPr/>
      </xdr:nvSpPr>
      <xdr:spPr>
        <a:xfrm>
          <a:off x="1079500" y="986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13743</xdr:rowOff>
    </xdr:from>
    <xdr:ext cx="534377" cy="259045"/>
    <xdr:sp macro="" textlink="">
      <xdr:nvSpPr>
        <xdr:cNvPr id="147" name="テキスト ボックス 146"/>
        <xdr:cNvSpPr txBox="1"/>
      </xdr:nvSpPr>
      <xdr:spPr>
        <a:xfrm>
          <a:off x="863111" y="9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71348</xdr:rowOff>
    </xdr:from>
    <xdr:to>
      <xdr:col>24</xdr:col>
      <xdr:colOff>63500</xdr:colOff>
      <xdr:row>75</xdr:row>
      <xdr:rowOff>73134</xdr:rowOff>
    </xdr:to>
    <xdr:cxnSp macro="">
      <xdr:nvCxnSpPr>
        <xdr:cNvPr id="179" name="直線コネクタ 178"/>
        <xdr:cNvCxnSpPr/>
      </xdr:nvCxnSpPr>
      <xdr:spPr>
        <a:xfrm flipV="1">
          <a:off x="3797300" y="12930098"/>
          <a:ext cx="8382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29438</xdr:rowOff>
    </xdr:from>
    <xdr:ext cx="599010" cy="259045"/>
    <xdr:sp macro="" textlink="">
      <xdr:nvSpPr>
        <xdr:cNvPr id="180" name="民生費平均値テキスト"/>
        <xdr:cNvSpPr txBox="1"/>
      </xdr:nvSpPr>
      <xdr:spPr>
        <a:xfrm>
          <a:off x="4686300" y="1271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73134</xdr:rowOff>
    </xdr:from>
    <xdr:to>
      <xdr:col>19</xdr:col>
      <xdr:colOff>177800</xdr:colOff>
      <xdr:row>75</xdr:row>
      <xdr:rowOff>114565</xdr:rowOff>
    </xdr:to>
    <xdr:cxnSp macro="">
      <xdr:nvCxnSpPr>
        <xdr:cNvPr id="182" name="直線コネクタ 181"/>
        <xdr:cNvCxnSpPr/>
      </xdr:nvCxnSpPr>
      <xdr:spPr>
        <a:xfrm flipV="1">
          <a:off x="2908300" y="12931884"/>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114890</xdr:rowOff>
    </xdr:from>
    <xdr:ext cx="599010" cy="259045"/>
    <xdr:sp macro="" textlink="">
      <xdr:nvSpPr>
        <xdr:cNvPr id="184" name="テキスト ボックス 183"/>
        <xdr:cNvSpPr txBox="1"/>
      </xdr:nvSpPr>
      <xdr:spPr>
        <a:xfrm>
          <a:off x="3497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114565</xdr:rowOff>
    </xdr:from>
    <xdr:to>
      <xdr:col>15</xdr:col>
      <xdr:colOff>50800</xdr:colOff>
      <xdr:row>75</xdr:row>
      <xdr:rowOff>168264</xdr:rowOff>
    </xdr:to>
    <xdr:cxnSp macro="">
      <xdr:nvCxnSpPr>
        <xdr:cNvPr id="185" name="直線コネクタ 184"/>
        <xdr:cNvCxnSpPr/>
      </xdr:nvCxnSpPr>
      <xdr:spPr>
        <a:xfrm flipV="1">
          <a:off x="2019300" y="12973315"/>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145958</xdr:rowOff>
    </xdr:from>
    <xdr:ext cx="599010" cy="259045"/>
    <xdr:sp macro="" textlink="">
      <xdr:nvSpPr>
        <xdr:cNvPr id="187" name="テキスト ボックス 186"/>
        <xdr:cNvSpPr txBox="1"/>
      </xdr:nvSpPr>
      <xdr:spPr>
        <a:xfrm>
          <a:off x="2608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168264</xdr:rowOff>
    </xdr:from>
    <xdr:to>
      <xdr:col>10</xdr:col>
      <xdr:colOff>114300</xdr:colOff>
      <xdr:row>76</xdr:row>
      <xdr:rowOff>37929</xdr:rowOff>
    </xdr:to>
    <xdr:cxnSp macro="">
      <xdr:nvCxnSpPr>
        <xdr:cNvPr id="188" name="直線コネクタ 187"/>
        <xdr:cNvCxnSpPr/>
      </xdr:nvCxnSpPr>
      <xdr:spPr>
        <a:xfrm flipV="1">
          <a:off x="1130300" y="1302701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44438</xdr:rowOff>
    </xdr:from>
    <xdr:ext cx="599010" cy="259045"/>
    <xdr:sp macro="" textlink="">
      <xdr:nvSpPr>
        <xdr:cNvPr id="190" name="テキスト ボックス 189"/>
        <xdr:cNvSpPr txBox="1"/>
      </xdr:nvSpPr>
      <xdr:spPr>
        <a:xfrm>
          <a:off x="1719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94327</xdr:rowOff>
    </xdr:from>
    <xdr:ext cx="599010" cy="259045"/>
    <xdr:sp macro="" textlink="">
      <xdr:nvSpPr>
        <xdr:cNvPr id="192" name="テキスト ボックス 191"/>
        <xdr:cNvSpPr txBox="1"/>
      </xdr:nvSpPr>
      <xdr:spPr>
        <a:xfrm>
          <a:off x="830795"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20548</xdr:rowOff>
    </xdr:from>
    <xdr:to>
      <xdr:col>24</xdr:col>
      <xdr:colOff>114300</xdr:colOff>
      <xdr:row>75</xdr:row>
      <xdr:rowOff>122148</xdr:rowOff>
    </xdr:to>
    <xdr:sp macro="" textlink="">
      <xdr:nvSpPr>
        <xdr:cNvPr id="198" name="楕円 197"/>
        <xdr:cNvSpPr/>
      </xdr:nvSpPr>
      <xdr:spPr>
        <a:xfrm>
          <a:off x="45847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170425</xdr:rowOff>
    </xdr:from>
    <xdr:ext cx="599010" cy="259045"/>
    <xdr:sp macro="" textlink="">
      <xdr:nvSpPr>
        <xdr:cNvPr id="199" name="民生費該当値テキスト"/>
        <xdr:cNvSpPr txBox="1"/>
      </xdr:nvSpPr>
      <xdr:spPr>
        <a:xfrm>
          <a:off x="4686300" y="128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22334</xdr:rowOff>
    </xdr:from>
    <xdr:to>
      <xdr:col>20</xdr:col>
      <xdr:colOff>38100</xdr:colOff>
      <xdr:row>75</xdr:row>
      <xdr:rowOff>123934</xdr:rowOff>
    </xdr:to>
    <xdr:sp macro="" textlink="">
      <xdr:nvSpPr>
        <xdr:cNvPr id="200" name="楕円 199"/>
        <xdr:cNvSpPr/>
      </xdr:nvSpPr>
      <xdr:spPr>
        <a:xfrm>
          <a:off x="3746500" y="128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115061</xdr:rowOff>
    </xdr:from>
    <xdr:ext cx="599010" cy="259045"/>
    <xdr:sp macro="" textlink="">
      <xdr:nvSpPr>
        <xdr:cNvPr id="201" name="テキスト ボックス 200"/>
        <xdr:cNvSpPr txBox="1"/>
      </xdr:nvSpPr>
      <xdr:spPr>
        <a:xfrm>
          <a:off x="3497795" y="12973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63765</xdr:rowOff>
    </xdr:from>
    <xdr:to>
      <xdr:col>15</xdr:col>
      <xdr:colOff>101600</xdr:colOff>
      <xdr:row>75</xdr:row>
      <xdr:rowOff>165365</xdr:rowOff>
    </xdr:to>
    <xdr:sp macro="" textlink="">
      <xdr:nvSpPr>
        <xdr:cNvPr id="202" name="楕円 201"/>
        <xdr:cNvSpPr/>
      </xdr:nvSpPr>
      <xdr:spPr>
        <a:xfrm>
          <a:off x="2857500" y="129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156492</xdr:rowOff>
    </xdr:from>
    <xdr:ext cx="599010" cy="259045"/>
    <xdr:sp macro="" textlink="">
      <xdr:nvSpPr>
        <xdr:cNvPr id="203" name="テキスト ボックス 202"/>
        <xdr:cNvSpPr txBox="1"/>
      </xdr:nvSpPr>
      <xdr:spPr>
        <a:xfrm>
          <a:off x="2608795" y="1301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117464</xdr:rowOff>
    </xdr:from>
    <xdr:to>
      <xdr:col>10</xdr:col>
      <xdr:colOff>165100</xdr:colOff>
      <xdr:row>76</xdr:row>
      <xdr:rowOff>47614</xdr:rowOff>
    </xdr:to>
    <xdr:sp macro="" textlink="">
      <xdr:nvSpPr>
        <xdr:cNvPr id="204" name="楕円 203"/>
        <xdr:cNvSpPr/>
      </xdr:nvSpPr>
      <xdr:spPr>
        <a:xfrm>
          <a:off x="1968500" y="12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38741</xdr:rowOff>
    </xdr:from>
    <xdr:ext cx="599010" cy="259045"/>
    <xdr:sp macro="" textlink="">
      <xdr:nvSpPr>
        <xdr:cNvPr id="205" name="テキスト ボックス 204"/>
        <xdr:cNvSpPr txBox="1"/>
      </xdr:nvSpPr>
      <xdr:spPr>
        <a:xfrm>
          <a:off x="1719795" y="1306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158579</xdr:rowOff>
    </xdr:from>
    <xdr:to>
      <xdr:col>6</xdr:col>
      <xdr:colOff>38100</xdr:colOff>
      <xdr:row>76</xdr:row>
      <xdr:rowOff>88729</xdr:rowOff>
    </xdr:to>
    <xdr:sp macro="" textlink="">
      <xdr:nvSpPr>
        <xdr:cNvPr id="206" name="楕円 205"/>
        <xdr:cNvSpPr/>
      </xdr:nvSpPr>
      <xdr:spPr>
        <a:xfrm>
          <a:off x="1079500" y="130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79856</xdr:rowOff>
    </xdr:from>
    <xdr:ext cx="599010" cy="259045"/>
    <xdr:sp macro="" textlink="">
      <xdr:nvSpPr>
        <xdr:cNvPr id="207" name="テキスト ボックス 206"/>
        <xdr:cNvSpPr txBox="1"/>
      </xdr:nvSpPr>
      <xdr:spPr>
        <a:xfrm>
          <a:off x="830795" y="1311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99580</xdr:rowOff>
    </xdr:from>
    <xdr:to>
      <xdr:col>24</xdr:col>
      <xdr:colOff>63500</xdr:colOff>
      <xdr:row>96</xdr:row>
      <xdr:rowOff>93904</xdr:rowOff>
    </xdr:to>
    <xdr:cxnSp macro="">
      <xdr:nvCxnSpPr>
        <xdr:cNvPr id="237" name="直線コネクタ 236"/>
        <xdr:cNvCxnSpPr/>
      </xdr:nvCxnSpPr>
      <xdr:spPr>
        <a:xfrm flipV="1">
          <a:off x="3797300" y="16044430"/>
          <a:ext cx="838200" cy="5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93904</xdr:rowOff>
    </xdr:from>
    <xdr:to>
      <xdr:col>19</xdr:col>
      <xdr:colOff>177800</xdr:colOff>
      <xdr:row>96</xdr:row>
      <xdr:rowOff>147434</xdr:rowOff>
    </xdr:to>
    <xdr:cxnSp macro="">
      <xdr:nvCxnSpPr>
        <xdr:cNvPr id="240" name="直線コネクタ 239"/>
        <xdr:cNvCxnSpPr/>
      </xdr:nvCxnSpPr>
      <xdr:spPr>
        <a:xfrm flipV="1">
          <a:off x="2908300" y="16553104"/>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107242</xdr:rowOff>
    </xdr:from>
    <xdr:ext cx="534377" cy="259045"/>
    <xdr:sp macro="" textlink="">
      <xdr:nvSpPr>
        <xdr:cNvPr id="242" name="テキスト ボックス 241"/>
        <xdr:cNvSpPr txBox="1"/>
      </xdr:nvSpPr>
      <xdr:spPr>
        <a:xfrm>
          <a:off x="3530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147434</xdr:rowOff>
    </xdr:from>
    <xdr:to>
      <xdr:col>15</xdr:col>
      <xdr:colOff>50800</xdr:colOff>
      <xdr:row>97</xdr:row>
      <xdr:rowOff>14923</xdr:rowOff>
    </xdr:to>
    <xdr:cxnSp macro="">
      <xdr:nvCxnSpPr>
        <xdr:cNvPr id="243" name="直線コネクタ 242"/>
        <xdr:cNvCxnSpPr/>
      </xdr:nvCxnSpPr>
      <xdr:spPr>
        <a:xfrm flipV="1">
          <a:off x="2019300" y="16606634"/>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141037</xdr:rowOff>
    </xdr:from>
    <xdr:ext cx="534377" cy="259045"/>
    <xdr:sp macro="" textlink="">
      <xdr:nvSpPr>
        <xdr:cNvPr id="245" name="テキスト ボックス 244"/>
        <xdr:cNvSpPr txBox="1"/>
      </xdr:nvSpPr>
      <xdr:spPr>
        <a:xfrm>
          <a:off x="2641111" y="1625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161074</xdr:rowOff>
    </xdr:from>
    <xdr:to>
      <xdr:col>10</xdr:col>
      <xdr:colOff>114300</xdr:colOff>
      <xdr:row>97</xdr:row>
      <xdr:rowOff>14923</xdr:rowOff>
    </xdr:to>
    <xdr:cxnSp macro="">
      <xdr:nvCxnSpPr>
        <xdr:cNvPr id="246" name="直線コネクタ 245"/>
        <xdr:cNvCxnSpPr/>
      </xdr:nvCxnSpPr>
      <xdr:spPr>
        <a:xfrm>
          <a:off x="1130300" y="16448824"/>
          <a:ext cx="889000" cy="19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146981</xdr:rowOff>
    </xdr:from>
    <xdr:ext cx="534377" cy="259045"/>
    <xdr:sp macro="" textlink="">
      <xdr:nvSpPr>
        <xdr:cNvPr id="248" name="テキスト ボックス 247"/>
        <xdr:cNvSpPr txBox="1"/>
      </xdr:nvSpPr>
      <xdr:spPr>
        <a:xfrm>
          <a:off x="1752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48780</xdr:rowOff>
    </xdr:from>
    <xdr:to>
      <xdr:col>24</xdr:col>
      <xdr:colOff>114300</xdr:colOff>
      <xdr:row>93</xdr:row>
      <xdr:rowOff>150380</xdr:rowOff>
    </xdr:to>
    <xdr:sp macro="" textlink="">
      <xdr:nvSpPr>
        <xdr:cNvPr id="256" name="楕円 255"/>
        <xdr:cNvSpPr/>
      </xdr:nvSpPr>
      <xdr:spPr>
        <a:xfrm>
          <a:off x="4584700" y="15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71657</xdr:rowOff>
    </xdr:from>
    <xdr:ext cx="534377" cy="259045"/>
    <xdr:sp macro="" textlink="">
      <xdr:nvSpPr>
        <xdr:cNvPr id="257" name="衛生費該当値テキスト"/>
        <xdr:cNvSpPr txBox="1"/>
      </xdr:nvSpPr>
      <xdr:spPr>
        <a:xfrm>
          <a:off x="4686300" y="158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43104</xdr:rowOff>
    </xdr:from>
    <xdr:to>
      <xdr:col>20</xdr:col>
      <xdr:colOff>38100</xdr:colOff>
      <xdr:row>96</xdr:row>
      <xdr:rowOff>144704</xdr:rowOff>
    </xdr:to>
    <xdr:sp macro="" textlink="">
      <xdr:nvSpPr>
        <xdr:cNvPr id="258" name="楕円 257"/>
        <xdr:cNvSpPr/>
      </xdr:nvSpPr>
      <xdr:spPr>
        <a:xfrm>
          <a:off x="3746500" y="165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135831</xdr:rowOff>
    </xdr:from>
    <xdr:ext cx="534377" cy="259045"/>
    <xdr:sp macro="" textlink="">
      <xdr:nvSpPr>
        <xdr:cNvPr id="259" name="テキスト ボックス 258"/>
        <xdr:cNvSpPr txBox="1"/>
      </xdr:nvSpPr>
      <xdr:spPr>
        <a:xfrm>
          <a:off x="3530111" y="1659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96634</xdr:rowOff>
    </xdr:from>
    <xdr:to>
      <xdr:col>15</xdr:col>
      <xdr:colOff>101600</xdr:colOff>
      <xdr:row>97</xdr:row>
      <xdr:rowOff>26784</xdr:rowOff>
    </xdr:to>
    <xdr:sp macro="" textlink="">
      <xdr:nvSpPr>
        <xdr:cNvPr id="260" name="楕円 259"/>
        <xdr:cNvSpPr/>
      </xdr:nvSpPr>
      <xdr:spPr>
        <a:xfrm>
          <a:off x="2857500" y="165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17911</xdr:rowOff>
    </xdr:from>
    <xdr:ext cx="534377" cy="259045"/>
    <xdr:sp macro="" textlink="">
      <xdr:nvSpPr>
        <xdr:cNvPr id="261" name="テキスト ボックス 260"/>
        <xdr:cNvSpPr txBox="1"/>
      </xdr:nvSpPr>
      <xdr:spPr>
        <a:xfrm>
          <a:off x="2641111" y="166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135573</xdr:rowOff>
    </xdr:from>
    <xdr:to>
      <xdr:col>10</xdr:col>
      <xdr:colOff>165100</xdr:colOff>
      <xdr:row>97</xdr:row>
      <xdr:rowOff>65723</xdr:rowOff>
    </xdr:to>
    <xdr:sp macro="" textlink="">
      <xdr:nvSpPr>
        <xdr:cNvPr id="262" name="楕円 261"/>
        <xdr:cNvSpPr/>
      </xdr:nvSpPr>
      <xdr:spPr>
        <a:xfrm>
          <a:off x="1968500" y="165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56850</xdr:rowOff>
    </xdr:from>
    <xdr:ext cx="534377" cy="259045"/>
    <xdr:sp macro="" textlink="">
      <xdr:nvSpPr>
        <xdr:cNvPr id="263" name="テキスト ボックス 262"/>
        <xdr:cNvSpPr txBox="1"/>
      </xdr:nvSpPr>
      <xdr:spPr>
        <a:xfrm>
          <a:off x="1752111"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110274</xdr:rowOff>
    </xdr:from>
    <xdr:to>
      <xdr:col>6</xdr:col>
      <xdr:colOff>38100</xdr:colOff>
      <xdr:row>96</xdr:row>
      <xdr:rowOff>40424</xdr:rowOff>
    </xdr:to>
    <xdr:sp macro="" textlink="">
      <xdr:nvSpPr>
        <xdr:cNvPr id="264" name="楕円 263"/>
        <xdr:cNvSpPr/>
      </xdr:nvSpPr>
      <xdr:spPr>
        <a:xfrm>
          <a:off x="1079500" y="163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56951</xdr:rowOff>
    </xdr:from>
    <xdr:ext cx="534377" cy="259045"/>
    <xdr:sp macro="" textlink="">
      <xdr:nvSpPr>
        <xdr:cNvPr id="265" name="テキスト ボックス 264"/>
        <xdr:cNvSpPr txBox="1"/>
      </xdr:nvSpPr>
      <xdr:spPr>
        <a:xfrm>
          <a:off x="863111" y="161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138938</xdr:rowOff>
    </xdr:to>
    <xdr:cxnSp macro="">
      <xdr:nvCxnSpPr>
        <xdr:cNvPr id="294" name="直線コネクタ 293"/>
        <xdr:cNvCxnSpPr/>
      </xdr:nvCxnSpPr>
      <xdr:spPr>
        <a:xfrm>
          <a:off x="9639300" y="664870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133604</xdr:rowOff>
    </xdr:from>
    <xdr:to>
      <xdr:col>50</xdr:col>
      <xdr:colOff>114300</xdr:colOff>
      <xdr:row>38</xdr:row>
      <xdr:rowOff>166370</xdr:rowOff>
    </xdr:to>
    <xdr:cxnSp macro="">
      <xdr:nvCxnSpPr>
        <xdr:cNvPr id="297" name="直線コネクタ 296"/>
        <xdr:cNvCxnSpPr/>
      </xdr:nvCxnSpPr>
      <xdr:spPr>
        <a:xfrm flipV="1">
          <a:off x="8750300" y="664870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150639</xdr:rowOff>
    </xdr:from>
    <xdr:ext cx="378565" cy="259045"/>
    <xdr:sp macro="" textlink="">
      <xdr:nvSpPr>
        <xdr:cNvPr id="299" name="テキスト ボックス 298"/>
        <xdr:cNvSpPr txBox="1"/>
      </xdr:nvSpPr>
      <xdr:spPr>
        <a:xfrm>
          <a:off x="9450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166370</xdr:rowOff>
    </xdr:from>
    <xdr:to>
      <xdr:col>45</xdr:col>
      <xdr:colOff>177800</xdr:colOff>
      <xdr:row>38</xdr:row>
      <xdr:rowOff>169418</xdr:rowOff>
    </xdr:to>
    <xdr:cxnSp macro="">
      <xdr:nvCxnSpPr>
        <xdr:cNvPr id="300" name="直線コネクタ 299"/>
        <xdr:cNvCxnSpPr/>
      </xdr:nvCxnSpPr>
      <xdr:spPr>
        <a:xfrm flipV="1">
          <a:off x="7861300" y="6681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161307</xdr:rowOff>
    </xdr:from>
    <xdr:ext cx="378565" cy="259045"/>
    <xdr:sp macro="" textlink="">
      <xdr:nvSpPr>
        <xdr:cNvPr id="302" name="テキスト ボックス 301"/>
        <xdr:cNvSpPr txBox="1"/>
      </xdr:nvSpPr>
      <xdr:spPr>
        <a:xfrm>
          <a:off x="8561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126746</xdr:rowOff>
    </xdr:from>
    <xdr:to>
      <xdr:col>41</xdr:col>
      <xdr:colOff>50800</xdr:colOff>
      <xdr:row>38</xdr:row>
      <xdr:rowOff>169418</xdr:rowOff>
    </xdr:to>
    <xdr:cxnSp macro="">
      <xdr:nvCxnSpPr>
        <xdr:cNvPr id="303" name="直線コネクタ 302"/>
        <xdr:cNvCxnSpPr/>
      </xdr:nvCxnSpPr>
      <xdr:spPr>
        <a:xfrm>
          <a:off x="6972300" y="647039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56151</xdr:rowOff>
    </xdr:from>
    <xdr:ext cx="378565" cy="259045"/>
    <xdr:sp macro="" textlink="">
      <xdr:nvSpPr>
        <xdr:cNvPr id="305" name="テキスト ボックス 304"/>
        <xdr:cNvSpPr txBox="1"/>
      </xdr:nvSpPr>
      <xdr:spPr>
        <a:xfrm>
          <a:off x="7672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17289</xdr:rowOff>
    </xdr:from>
    <xdr:ext cx="378565" cy="259045"/>
    <xdr:sp macro="" textlink="">
      <xdr:nvSpPr>
        <xdr:cNvPr id="307" name="テキスト ボックス 306"/>
        <xdr:cNvSpPr txBox="1"/>
      </xdr:nvSpPr>
      <xdr:spPr>
        <a:xfrm>
          <a:off x="6783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88138</xdr:rowOff>
    </xdr:from>
    <xdr:to>
      <xdr:col>55</xdr:col>
      <xdr:colOff>50800</xdr:colOff>
      <xdr:row>39</xdr:row>
      <xdr:rowOff>18288</xdr:rowOff>
    </xdr:to>
    <xdr:sp macro="" textlink="">
      <xdr:nvSpPr>
        <xdr:cNvPr id="313" name="楕円 312"/>
        <xdr:cNvSpPr/>
      </xdr:nvSpPr>
      <xdr:spPr>
        <a:xfrm>
          <a:off x="104267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3065</xdr:rowOff>
    </xdr:from>
    <xdr:ext cx="378565" cy="259045"/>
    <xdr:sp macro="" textlink="">
      <xdr:nvSpPr>
        <xdr:cNvPr id="314" name="労働費該当値テキスト"/>
        <xdr:cNvSpPr txBox="1"/>
      </xdr:nvSpPr>
      <xdr:spPr>
        <a:xfrm>
          <a:off x="10528300" y="651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15" name="楕円 314"/>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4081</xdr:rowOff>
    </xdr:from>
    <xdr:ext cx="378565" cy="259045"/>
    <xdr:sp macro="" textlink="">
      <xdr:nvSpPr>
        <xdr:cNvPr id="316" name="テキスト ボックス 315"/>
        <xdr:cNvSpPr txBox="1"/>
      </xdr:nvSpPr>
      <xdr:spPr>
        <a:xfrm>
          <a:off x="9450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115570</xdr:rowOff>
    </xdr:from>
    <xdr:to>
      <xdr:col>46</xdr:col>
      <xdr:colOff>38100</xdr:colOff>
      <xdr:row>39</xdr:row>
      <xdr:rowOff>45720</xdr:rowOff>
    </xdr:to>
    <xdr:sp macro="" textlink="">
      <xdr:nvSpPr>
        <xdr:cNvPr id="317" name="楕円 316"/>
        <xdr:cNvSpPr/>
      </xdr:nvSpPr>
      <xdr:spPr>
        <a:xfrm>
          <a:off x="8699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36847</xdr:rowOff>
    </xdr:from>
    <xdr:ext cx="313932" cy="259045"/>
    <xdr:sp macro="" textlink="">
      <xdr:nvSpPr>
        <xdr:cNvPr id="318" name="テキスト ボックス 317"/>
        <xdr:cNvSpPr txBox="1"/>
      </xdr:nvSpPr>
      <xdr:spPr>
        <a:xfrm>
          <a:off x="8593333" y="672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118618</xdr:rowOff>
    </xdr:from>
    <xdr:to>
      <xdr:col>41</xdr:col>
      <xdr:colOff>101600</xdr:colOff>
      <xdr:row>39</xdr:row>
      <xdr:rowOff>48768</xdr:rowOff>
    </xdr:to>
    <xdr:sp macro="" textlink="">
      <xdr:nvSpPr>
        <xdr:cNvPr id="319" name="楕円 318"/>
        <xdr:cNvSpPr/>
      </xdr:nvSpPr>
      <xdr:spPr>
        <a:xfrm>
          <a:off x="7810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39895</xdr:rowOff>
    </xdr:from>
    <xdr:ext cx="313932" cy="259045"/>
    <xdr:sp macro="" textlink="">
      <xdr:nvSpPr>
        <xdr:cNvPr id="320" name="テキスト ボックス 319"/>
        <xdr:cNvSpPr txBox="1"/>
      </xdr:nvSpPr>
      <xdr:spPr>
        <a:xfrm>
          <a:off x="7704333" y="67264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75946</xdr:rowOff>
    </xdr:from>
    <xdr:to>
      <xdr:col>36</xdr:col>
      <xdr:colOff>165100</xdr:colOff>
      <xdr:row>38</xdr:row>
      <xdr:rowOff>6096</xdr:rowOff>
    </xdr:to>
    <xdr:sp macro="" textlink="">
      <xdr:nvSpPr>
        <xdr:cNvPr id="321" name="楕円 320"/>
        <xdr:cNvSpPr/>
      </xdr:nvSpPr>
      <xdr:spPr>
        <a:xfrm>
          <a:off x="6921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168673</xdr:rowOff>
    </xdr:from>
    <xdr:ext cx="378565" cy="259045"/>
    <xdr:sp macro="" textlink="">
      <xdr:nvSpPr>
        <xdr:cNvPr id="322" name="テキスト ボックス 321"/>
        <xdr:cNvSpPr txBox="1"/>
      </xdr:nvSpPr>
      <xdr:spPr>
        <a:xfrm>
          <a:off x="6783017"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166153</xdr:rowOff>
    </xdr:from>
    <xdr:to>
      <xdr:col>55</xdr:col>
      <xdr:colOff>0</xdr:colOff>
      <xdr:row>59</xdr:row>
      <xdr:rowOff>3193</xdr:rowOff>
    </xdr:to>
    <xdr:cxnSp macro="">
      <xdr:nvCxnSpPr>
        <xdr:cNvPr id="353" name="直線コネクタ 352"/>
        <xdr:cNvCxnSpPr/>
      </xdr:nvCxnSpPr>
      <xdr:spPr>
        <a:xfrm>
          <a:off x="9639300" y="10110253"/>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73241</xdr:rowOff>
    </xdr:from>
    <xdr:ext cx="469744" cy="259045"/>
    <xdr:sp macro="" textlink="">
      <xdr:nvSpPr>
        <xdr:cNvPr id="354" name="農林水産業費平均値テキスト"/>
        <xdr:cNvSpPr txBox="1"/>
      </xdr:nvSpPr>
      <xdr:spPr>
        <a:xfrm>
          <a:off x="10528300" y="9674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166153</xdr:rowOff>
    </xdr:from>
    <xdr:to>
      <xdr:col>50</xdr:col>
      <xdr:colOff>114300</xdr:colOff>
      <xdr:row>59</xdr:row>
      <xdr:rowOff>3030</xdr:rowOff>
    </xdr:to>
    <xdr:cxnSp macro="">
      <xdr:nvCxnSpPr>
        <xdr:cNvPr id="356" name="直線コネクタ 355"/>
        <xdr:cNvCxnSpPr/>
      </xdr:nvCxnSpPr>
      <xdr:spPr>
        <a:xfrm flipV="1">
          <a:off x="8750300" y="10110253"/>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140243</xdr:rowOff>
    </xdr:from>
    <xdr:ext cx="469744" cy="259045"/>
    <xdr:sp macro="" textlink="">
      <xdr:nvSpPr>
        <xdr:cNvPr id="358" name="テキスト ボックス 357"/>
        <xdr:cNvSpPr txBox="1"/>
      </xdr:nvSpPr>
      <xdr:spPr>
        <a:xfrm>
          <a:off x="9404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2050</xdr:rowOff>
    </xdr:from>
    <xdr:to>
      <xdr:col>45</xdr:col>
      <xdr:colOff>177800</xdr:colOff>
      <xdr:row>59</xdr:row>
      <xdr:rowOff>3030</xdr:rowOff>
    </xdr:to>
    <xdr:cxnSp macro="">
      <xdr:nvCxnSpPr>
        <xdr:cNvPr id="359" name="直線コネクタ 358"/>
        <xdr:cNvCxnSpPr/>
      </xdr:nvCxnSpPr>
      <xdr:spPr>
        <a:xfrm>
          <a:off x="7861300" y="1011760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136488</xdr:rowOff>
    </xdr:from>
    <xdr:ext cx="469744" cy="259045"/>
    <xdr:sp macro="" textlink="">
      <xdr:nvSpPr>
        <xdr:cNvPr id="361" name="テキスト ボックス 360"/>
        <xdr:cNvSpPr txBox="1"/>
      </xdr:nvSpPr>
      <xdr:spPr>
        <a:xfrm>
          <a:off x="8515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xdr:rowOff>
    </xdr:from>
    <xdr:to>
      <xdr:col>41</xdr:col>
      <xdr:colOff>50800</xdr:colOff>
      <xdr:row>59</xdr:row>
      <xdr:rowOff>5806</xdr:rowOff>
    </xdr:to>
    <xdr:cxnSp macro="">
      <xdr:nvCxnSpPr>
        <xdr:cNvPr id="362" name="直線コネクタ 361"/>
        <xdr:cNvCxnSpPr/>
      </xdr:nvCxnSpPr>
      <xdr:spPr>
        <a:xfrm flipV="1">
          <a:off x="6972300" y="10117600"/>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153469</xdr:rowOff>
    </xdr:from>
    <xdr:ext cx="469744" cy="259045"/>
    <xdr:sp macro="" textlink="">
      <xdr:nvSpPr>
        <xdr:cNvPr id="364" name="テキスト ボックス 363"/>
        <xdr:cNvSpPr txBox="1"/>
      </xdr:nvSpPr>
      <xdr:spPr>
        <a:xfrm>
          <a:off x="7626428" y="958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132079</xdr:rowOff>
    </xdr:from>
    <xdr:ext cx="469744" cy="259045"/>
    <xdr:sp macro="" textlink="">
      <xdr:nvSpPr>
        <xdr:cNvPr id="366" name="テキスト ボックス 365"/>
        <xdr:cNvSpPr txBox="1"/>
      </xdr:nvSpPr>
      <xdr:spPr>
        <a:xfrm>
          <a:off x="6737428"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123843</xdr:rowOff>
    </xdr:from>
    <xdr:to>
      <xdr:col>55</xdr:col>
      <xdr:colOff>50800</xdr:colOff>
      <xdr:row>59</xdr:row>
      <xdr:rowOff>53993</xdr:rowOff>
    </xdr:to>
    <xdr:sp macro="" textlink="">
      <xdr:nvSpPr>
        <xdr:cNvPr id="372" name="楕円 371"/>
        <xdr:cNvSpPr/>
      </xdr:nvSpPr>
      <xdr:spPr>
        <a:xfrm>
          <a:off x="104267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38770</xdr:rowOff>
    </xdr:from>
    <xdr:ext cx="378565" cy="259045"/>
    <xdr:sp macro="" textlink="">
      <xdr:nvSpPr>
        <xdr:cNvPr id="373" name="農林水産業費該当値テキスト"/>
        <xdr:cNvSpPr txBox="1"/>
      </xdr:nvSpPr>
      <xdr:spPr>
        <a:xfrm>
          <a:off x="10528300" y="998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115353</xdr:rowOff>
    </xdr:from>
    <xdr:to>
      <xdr:col>50</xdr:col>
      <xdr:colOff>165100</xdr:colOff>
      <xdr:row>59</xdr:row>
      <xdr:rowOff>45503</xdr:rowOff>
    </xdr:to>
    <xdr:sp macro="" textlink="">
      <xdr:nvSpPr>
        <xdr:cNvPr id="374" name="楕円 373"/>
        <xdr:cNvSpPr/>
      </xdr:nvSpPr>
      <xdr:spPr>
        <a:xfrm>
          <a:off x="9588500" y="100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36630</xdr:rowOff>
    </xdr:from>
    <xdr:ext cx="378565" cy="259045"/>
    <xdr:sp macro="" textlink="">
      <xdr:nvSpPr>
        <xdr:cNvPr id="375" name="テキスト ボックス 374"/>
        <xdr:cNvSpPr txBox="1"/>
      </xdr:nvSpPr>
      <xdr:spPr>
        <a:xfrm>
          <a:off x="9450017" y="101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123680</xdr:rowOff>
    </xdr:from>
    <xdr:to>
      <xdr:col>46</xdr:col>
      <xdr:colOff>38100</xdr:colOff>
      <xdr:row>59</xdr:row>
      <xdr:rowOff>53830</xdr:rowOff>
    </xdr:to>
    <xdr:sp macro="" textlink="">
      <xdr:nvSpPr>
        <xdr:cNvPr id="376" name="楕円 375"/>
        <xdr:cNvSpPr/>
      </xdr:nvSpPr>
      <xdr:spPr>
        <a:xfrm>
          <a:off x="8699500" y="100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44957</xdr:rowOff>
    </xdr:from>
    <xdr:ext cx="378565" cy="259045"/>
    <xdr:sp macro="" textlink="">
      <xdr:nvSpPr>
        <xdr:cNvPr id="377" name="テキスト ボックス 376"/>
        <xdr:cNvSpPr txBox="1"/>
      </xdr:nvSpPr>
      <xdr:spPr>
        <a:xfrm>
          <a:off x="8561017" y="10160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122700</xdr:rowOff>
    </xdr:from>
    <xdr:to>
      <xdr:col>41</xdr:col>
      <xdr:colOff>101600</xdr:colOff>
      <xdr:row>59</xdr:row>
      <xdr:rowOff>52850</xdr:rowOff>
    </xdr:to>
    <xdr:sp macro="" textlink="">
      <xdr:nvSpPr>
        <xdr:cNvPr id="378" name="楕円 377"/>
        <xdr:cNvSpPr/>
      </xdr:nvSpPr>
      <xdr:spPr>
        <a:xfrm>
          <a:off x="7810500" y="100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43977</xdr:rowOff>
    </xdr:from>
    <xdr:ext cx="378565" cy="259045"/>
    <xdr:sp macro="" textlink="">
      <xdr:nvSpPr>
        <xdr:cNvPr id="379" name="テキスト ボックス 378"/>
        <xdr:cNvSpPr txBox="1"/>
      </xdr:nvSpPr>
      <xdr:spPr>
        <a:xfrm>
          <a:off x="7672017" y="10159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126456</xdr:rowOff>
    </xdr:from>
    <xdr:to>
      <xdr:col>36</xdr:col>
      <xdr:colOff>165100</xdr:colOff>
      <xdr:row>59</xdr:row>
      <xdr:rowOff>56606</xdr:rowOff>
    </xdr:to>
    <xdr:sp macro="" textlink="">
      <xdr:nvSpPr>
        <xdr:cNvPr id="380" name="楕円 379"/>
        <xdr:cNvSpPr/>
      </xdr:nvSpPr>
      <xdr:spPr>
        <a:xfrm>
          <a:off x="6921500" y="100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47733</xdr:rowOff>
    </xdr:from>
    <xdr:ext cx="378565" cy="259045"/>
    <xdr:sp macro="" textlink="">
      <xdr:nvSpPr>
        <xdr:cNvPr id="381" name="テキスト ボックス 380"/>
        <xdr:cNvSpPr txBox="1"/>
      </xdr:nvSpPr>
      <xdr:spPr>
        <a:xfrm>
          <a:off x="6783017" y="1016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154330</xdr:rowOff>
    </xdr:from>
    <xdr:to>
      <xdr:col>55</xdr:col>
      <xdr:colOff>0</xdr:colOff>
      <xdr:row>72</xdr:row>
      <xdr:rowOff>84313</xdr:rowOff>
    </xdr:to>
    <xdr:cxnSp macro="">
      <xdr:nvCxnSpPr>
        <xdr:cNvPr id="412" name="直線コネクタ 411"/>
        <xdr:cNvCxnSpPr/>
      </xdr:nvCxnSpPr>
      <xdr:spPr>
        <a:xfrm>
          <a:off x="9639300" y="12327280"/>
          <a:ext cx="8382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141524</xdr:rowOff>
    </xdr:from>
    <xdr:ext cx="534377" cy="259045"/>
    <xdr:sp macro="" textlink="">
      <xdr:nvSpPr>
        <xdr:cNvPr id="413" name="商工費平均値テキスト"/>
        <xdr:cNvSpPr txBox="1"/>
      </xdr:nvSpPr>
      <xdr:spPr>
        <a:xfrm>
          <a:off x="10528300" y="1282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154330</xdr:rowOff>
    </xdr:from>
    <xdr:to>
      <xdr:col>50</xdr:col>
      <xdr:colOff>114300</xdr:colOff>
      <xdr:row>72</xdr:row>
      <xdr:rowOff>19848</xdr:rowOff>
    </xdr:to>
    <xdr:cxnSp macro="">
      <xdr:nvCxnSpPr>
        <xdr:cNvPr id="415" name="直線コネクタ 414"/>
        <xdr:cNvCxnSpPr/>
      </xdr:nvCxnSpPr>
      <xdr:spPr>
        <a:xfrm flipV="1">
          <a:off x="8750300" y="12327280"/>
          <a:ext cx="889000" cy="3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54754</xdr:rowOff>
    </xdr:from>
    <xdr:ext cx="534377" cy="259045"/>
    <xdr:sp macro="" textlink="">
      <xdr:nvSpPr>
        <xdr:cNvPr id="417" name="テキスト ボックス 416"/>
        <xdr:cNvSpPr txBox="1"/>
      </xdr:nvSpPr>
      <xdr:spPr>
        <a:xfrm>
          <a:off x="9372111" y="129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6753</xdr:rowOff>
    </xdr:from>
    <xdr:to>
      <xdr:col>45</xdr:col>
      <xdr:colOff>177800</xdr:colOff>
      <xdr:row>72</xdr:row>
      <xdr:rowOff>19848</xdr:rowOff>
    </xdr:to>
    <xdr:cxnSp macro="">
      <xdr:nvCxnSpPr>
        <xdr:cNvPr id="418" name="直線コネクタ 417"/>
        <xdr:cNvCxnSpPr/>
      </xdr:nvCxnSpPr>
      <xdr:spPr>
        <a:xfrm>
          <a:off x="7861300" y="12351153"/>
          <a:ext cx="889000" cy="1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4984</xdr:rowOff>
    </xdr:from>
    <xdr:ext cx="534377" cy="259045"/>
    <xdr:sp macro="" textlink="">
      <xdr:nvSpPr>
        <xdr:cNvPr id="420" name="テキスト ボックス 419"/>
        <xdr:cNvSpPr txBox="1"/>
      </xdr:nvSpPr>
      <xdr:spPr>
        <a:xfrm>
          <a:off x="8483111" y="12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6753</xdr:rowOff>
    </xdr:from>
    <xdr:to>
      <xdr:col>41</xdr:col>
      <xdr:colOff>50800</xdr:colOff>
      <xdr:row>72</xdr:row>
      <xdr:rowOff>22461</xdr:rowOff>
    </xdr:to>
    <xdr:cxnSp macro="">
      <xdr:nvCxnSpPr>
        <xdr:cNvPr id="421" name="直線コネクタ 420"/>
        <xdr:cNvCxnSpPr/>
      </xdr:nvCxnSpPr>
      <xdr:spPr>
        <a:xfrm flipV="1">
          <a:off x="6972300" y="12351153"/>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97829</xdr:rowOff>
    </xdr:from>
    <xdr:ext cx="534377" cy="259045"/>
    <xdr:sp macro="" textlink="">
      <xdr:nvSpPr>
        <xdr:cNvPr id="423" name="テキスト ボックス 422"/>
        <xdr:cNvSpPr txBox="1"/>
      </xdr:nvSpPr>
      <xdr:spPr>
        <a:xfrm>
          <a:off x="7594111" y="127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63343</xdr:rowOff>
    </xdr:from>
    <xdr:ext cx="534377" cy="259045"/>
    <xdr:sp macro="" textlink="">
      <xdr:nvSpPr>
        <xdr:cNvPr id="425" name="テキスト ボックス 424"/>
        <xdr:cNvSpPr txBox="1"/>
      </xdr:nvSpPr>
      <xdr:spPr>
        <a:xfrm>
          <a:off x="6705111" y="1275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33513</xdr:rowOff>
    </xdr:from>
    <xdr:to>
      <xdr:col>55</xdr:col>
      <xdr:colOff>50800</xdr:colOff>
      <xdr:row>72</xdr:row>
      <xdr:rowOff>135113</xdr:rowOff>
    </xdr:to>
    <xdr:sp macro="" textlink="">
      <xdr:nvSpPr>
        <xdr:cNvPr id="431" name="楕円 430"/>
        <xdr:cNvSpPr/>
      </xdr:nvSpPr>
      <xdr:spPr>
        <a:xfrm>
          <a:off x="10426700" y="123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56390</xdr:rowOff>
    </xdr:from>
    <xdr:ext cx="534377" cy="259045"/>
    <xdr:sp macro="" textlink="">
      <xdr:nvSpPr>
        <xdr:cNvPr id="432" name="商工費該当値テキスト"/>
        <xdr:cNvSpPr txBox="1"/>
      </xdr:nvSpPr>
      <xdr:spPr>
        <a:xfrm>
          <a:off x="10528300" y="1222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103530</xdr:rowOff>
    </xdr:from>
    <xdr:to>
      <xdr:col>50</xdr:col>
      <xdr:colOff>165100</xdr:colOff>
      <xdr:row>72</xdr:row>
      <xdr:rowOff>33680</xdr:rowOff>
    </xdr:to>
    <xdr:sp macro="" textlink="">
      <xdr:nvSpPr>
        <xdr:cNvPr id="433" name="楕円 432"/>
        <xdr:cNvSpPr/>
      </xdr:nvSpPr>
      <xdr:spPr>
        <a:xfrm>
          <a:off x="9588500" y="12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50207</xdr:rowOff>
    </xdr:from>
    <xdr:ext cx="534377" cy="259045"/>
    <xdr:sp macro="" textlink="">
      <xdr:nvSpPr>
        <xdr:cNvPr id="434" name="テキスト ボックス 433"/>
        <xdr:cNvSpPr txBox="1"/>
      </xdr:nvSpPr>
      <xdr:spPr>
        <a:xfrm>
          <a:off x="9372111" y="120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140498</xdr:rowOff>
    </xdr:from>
    <xdr:to>
      <xdr:col>46</xdr:col>
      <xdr:colOff>38100</xdr:colOff>
      <xdr:row>72</xdr:row>
      <xdr:rowOff>70648</xdr:rowOff>
    </xdr:to>
    <xdr:sp macro="" textlink="">
      <xdr:nvSpPr>
        <xdr:cNvPr id="435" name="楕円 434"/>
        <xdr:cNvSpPr/>
      </xdr:nvSpPr>
      <xdr:spPr>
        <a:xfrm>
          <a:off x="8699500" y="123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87175</xdr:rowOff>
    </xdr:from>
    <xdr:ext cx="534377" cy="259045"/>
    <xdr:sp macro="" textlink="">
      <xdr:nvSpPr>
        <xdr:cNvPr id="436" name="テキスト ボックス 435"/>
        <xdr:cNvSpPr txBox="1"/>
      </xdr:nvSpPr>
      <xdr:spPr>
        <a:xfrm>
          <a:off x="8483111" y="120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127403</xdr:rowOff>
    </xdr:from>
    <xdr:to>
      <xdr:col>41</xdr:col>
      <xdr:colOff>101600</xdr:colOff>
      <xdr:row>72</xdr:row>
      <xdr:rowOff>57553</xdr:rowOff>
    </xdr:to>
    <xdr:sp macro="" textlink="">
      <xdr:nvSpPr>
        <xdr:cNvPr id="437" name="楕円 436"/>
        <xdr:cNvSpPr/>
      </xdr:nvSpPr>
      <xdr:spPr>
        <a:xfrm>
          <a:off x="7810500" y="123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74080</xdr:rowOff>
    </xdr:from>
    <xdr:ext cx="534377" cy="259045"/>
    <xdr:sp macro="" textlink="">
      <xdr:nvSpPr>
        <xdr:cNvPr id="438" name="テキスト ボックス 437"/>
        <xdr:cNvSpPr txBox="1"/>
      </xdr:nvSpPr>
      <xdr:spPr>
        <a:xfrm>
          <a:off x="7594111" y="1207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143111</xdr:rowOff>
    </xdr:from>
    <xdr:to>
      <xdr:col>36</xdr:col>
      <xdr:colOff>165100</xdr:colOff>
      <xdr:row>72</xdr:row>
      <xdr:rowOff>73261</xdr:rowOff>
    </xdr:to>
    <xdr:sp macro="" textlink="">
      <xdr:nvSpPr>
        <xdr:cNvPr id="439" name="楕円 438"/>
        <xdr:cNvSpPr/>
      </xdr:nvSpPr>
      <xdr:spPr>
        <a:xfrm>
          <a:off x="6921500" y="1231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89788</xdr:rowOff>
    </xdr:from>
    <xdr:ext cx="534377" cy="259045"/>
    <xdr:sp macro="" textlink="">
      <xdr:nvSpPr>
        <xdr:cNvPr id="440" name="テキスト ボックス 439"/>
        <xdr:cNvSpPr txBox="1"/>
      </xdr:nvSpPr>
      <xdr:spPr>
        <a:xfrm>
          <a:off x="6705111" y="1209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80068</xdr:rowOff>
    </xdr:from>
    <xdr:to>
      <xdr:col>55</xdr:col>
      <xdr:colOff>0</xdr:colOff>
      <xdr:row>93</xdr:row>
      <xdr:rowOff>148321</xdr:rowOff>
    </xdr:to>
    <xdr:cxnSp macro="">
      <xdr:nvCxnSpPr>
        <xdr:cNvPr id="472" name="直線コネクタ 471"/>
        <xdr:cNvCxnSpPr/>
      </xdr:nvCxnSpPr>
      <xdr:spPr>
        <a:xfrm flipV="1">
          <a:off x="9639300" y="16024918"/>
          <a:ext cx="8382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21088</xdr:rowOff>
    </xdr:from>
    <xdr:ext cx="534377" cy="259045"/>
    <xdr:sp macro="" textlink="">
      <xdr:nvSpPr>
        <xdr:cNvPr id="473" name="土木費平均値テキスト"/>
        <xdr:cNvSpPr txBox="1"/>
      </xdr:nvSpPr>
      <xdr:spPr>
        <a:xfrm>
          <a:off x="10528300" y="1579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51133</xdr:rowOff>
    </xdr:from>
    <xdr:to>
      <xdr:col>50</xdr:col>
      <xdr:colOff>114300</xdr:colOff>
      <xdr:row>93</xdr:row>
      <xdr:rowOff>148321</xdr:rowOff>
    </xdr:to>
    <xdr:cxnSp macro="">
      <xdr:nvCxnSpPr>
        <xdr:cNvPr id="475" name="直線コネクタ 474"/>
        <xdr:cNvCxnSpPr/>
      </xdr:nvCxnSpPr>
      <xdr:spPr>
        <a:xfrm>
          <a:off x="8750300" y="15995983"/>
          <a:ext cx="889000" cy="9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111472</xdr:rowOff>
    </xdr:from>
    <xdr:ext cx="534377" cy="259045"/>
    <xdr:sp macro="" textlink="">
      <xdr:nvSpPr>
        <xdr:cNvPr id="477" name="テキスト ボックス 476"/>
        <xdr:cNvSpPr txBox="1"/>
      </xdr:nvSpPr>
      <xdr:spPr>
        <a:xfrm>
          <a:off x="9372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51133</xdr:rowOff>
    </xdr:from>
    <xdr:to>
      <xdr:col>45</xdr:col>
      <xdr:colOff>177800</xdr:colOff>
      <xdr:row>93</xdr:row>
      <xdr:rowOff>99597</xdr:rowOff>
    </xdr:to>
    <xdr:cxnSp macro="">
      <xdr:nvCxnSpPr>
        <xdr:cNvPr id="478" name="直線コネクタ 477"/>
        <xdr:cNvCxnSpPr/>
      </xdr:nvCxnSpPr>
      <xdr:spPr>
        <a:xfrm flipV="1">
          <a:off x="7861300" y="15995983"/>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102564</xdr:rowOff>
    </xdr:from>
    <xdr:ext cx="534377" cy="259045"/>
    <xdr:sp macro="" textlink="">
      <xdr:nvSpPr>
        <xdr:cNvPr id="480" name="テキスト ボックス 479"/>
        <xdr:cNvSpPr txBox="1"/>
      </xdr:nvSpPr>
      <xdr:spPr>
        <a:xfrm>
          <a:off x="8483111" y="160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99597</xdr:rowOff>
    </xdr:from>
    <xdr:to>
      <xdr:col>41</xdr:col>
      <xdr:colOff>50800</xdr:colOff>
      <xdr:row>93</xdr:row>
      <xdr:rowOff>101687</xdr:rowOff>
    </xdr:to>
    <xdr:cxnSp macro="">
      <xdr:nvCxnSpPr>
        <xdr:cNvPr id="481" name="直線コネクタ 480"/>
        <xdr:cNvCxnSpPr/>
      </xdr:nvCxnSpPr>
      <xdr:spPr>
        <a:xfrm flipV="1">
          <a:off x="6972300" y="16044447"/>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29268</xdr:rowOff>
    </xdr:from>
    <xdr:to>
      <xdr:col>55</xdr:col>
      <xdr:colOff>50800</xdr:colOff>
      <xdr:row>93</xdr:row>
      <xdr:rowOff>130868</xdr:rowOff>
    </xdr:to>
    <xdr:sp macro="" textlink="">
      <xdr:nvSpPr>
        <xdr:cNvPr id="491" name="楕円 490"/>
        <xdr:cNvSpPr/>
      </xdr:nvSpPr>
      <xdr:spPr>
        <a:xfrm>
          <a:off x="10426700" y="159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7695</xdr:rowOff>
    </xdr:from>
    <xdr:ext cx="534377" cy="259045"/>
    <xdr:sp macro="" textlink="">
      <xdr:nvSpPr>
        <xdr:cNvPr id="492" name="土木費該当値テキスト"/>
        <xdr:cNvSpPr txBox="1"/>
      </xdr:nvSpPr>
      <xdr:spPr>
        <a:xfrm>
          <a:off x="10528300" y="1595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97521</xdr:rowOff>
    </xdr:from>
    <xdr:to>
      <xdr:col>50</xdr:col>
      <xdr:colOff>165100</xdr:colOff>
      <xdr:row>94</xdr:row>
      <xdr:rowOff>27671</xdr:rowOff>
    </xdr:to>
    <xdr:sp macro="" textlink="">
      <xdr:nvSpPr>
        <xdr:cNvPr id="493" name="楕円 492"/>
        <xdr:cNvSpPr/>
      </xdr:nvSpPr>
      <xdr:spPr>
        <a:xfrm>
          <a:off x="9588500" y="160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18798</xdr:rowOff>
    </xdr:from>
    <xdr:ext cx="534377" cy="259045"/>
    <xdr:sp macro="" textlink="">
      <xdr:nvSpPr>
        <xdr:cNvPr id="494" name="テキスト ボックス 493"/>
        <xdr:cNvSpPr txBox="1"/>
      </xdr:nvSpPr>
      <xdr:spPr>
        <a:xfrm>
          <a:off x="9372111" y="161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333</xdr:rowOff>
    </xdr:from>
    <xdr:to>
      <xdr:col>46</xdr:col>
      <xdr:colOff>38100</xdr:colOff>
      <xdr:row>93</xdr:row>
      <xdr:rowOff>101933</xdr:rowOff>
    </xdr:to>
    <xdr:sp macro="" textlink="">
      <xdr:nvSpPr>
        <xdr:cNvPr id="495" name="楕円 494"/>
        <xdr:cNvSpPr/>
      </xdr:nvSpPr>
      <xdr:spPr>
        <a:xfrm>
          <a:off x="8699500" y="1594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118460</xdr:rowOff>
    </xdr:from>
    <xdr:ext cx="534377" cy="259045"/>
    <xdr:sp macro="" textlink="">
      <xdr:nvSpPr>
        <xdr:cNvPr id="496" name="テキスト ボックス 495"/>
        <xdr:cNvSpPr txBox="1"/>
      </xdr:nvSpPr>
      <xdr:spPr>
        <a:xfrm>
          <a:off x="8483111" y="157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48797</xdr:rowOff>
    </xdr:from>
    <xdr:to>
      <xdr:col>41</xdr:col>
      <xdr:colOff>101600</xdr:colOff>
      <xdr:row>93</xdr:row>
      <xdr:rowOff>150397</xdr:rowOff>
    </xdr:to>
    <xdr:sp macro="" textlink="">
      <xdr:nvSpPr>
        <xdr:cNvPr id="497" name="楕円 496"/>
        <xdr:cNvSpPr/>
      </xdr:nvSpPr>
      <xdr:spPr>
        <a:xfrm>
          <a:off x="7810500" y="1599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141524</xdr:rowOff>
    </xdr:from>
    <xdr:ext cx="534377" cy="259045"/>
    <xdr:sp macro="" textlink="">
      <xdr:nvSpPr>
        <xdr:cNvPr id="498" name="テキスト ボックス 497"/>
        <xdr:cNvSpPr txBox="1"/>
      </xdr:nvSpPr>
      <xdr:spPr>
        <a:xfrm>
          <a:off x="7594111" y="1608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50887</xdr:rowOff>
    </xdr:from>
    <xdr:to>
      <xdr:col>36</xdr:col>
      <xdr:colOff>165100</xdr:colOff>
      <xdr:row>93</xdr:row>
      <xdr:rowOff>152487</xdr:rowOff>
    </xdr:to>
    <xdr:sp macro="" textlink="">
      <xdr:nvSpPr>
        <xdr:cNvPr id="499" name="楕円 498"/>
        <xdr:cNvSpPr/>
      </xdr:nvSpPr>
      <xdr:spPr>
        <a:xfrm>
          <a:off x="6921500" y="159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143614</xdr:rowOff>
    </xdr:from>
    <xdr:ext cx="534377" cy="259045"/>
    <xdr:sp macro="" textlink="">
      <xdr:nvSpPr>
        <xdr:cNvPr id="500" name="テキスト ボックス 499"/>
        <xdr:cNvSpPr txBox="1"/>
      </xdr:nvSpPr>
      <xdr:spPr>
        <a:xfrm>
          <a:off x="6705111" y="160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119779</xdr:rowOff>
    </xdr:from>
    <xdr:to>
      <xdr:col>85</xdr:col>
      <xdr:colOff>127000</xdr:colOff>
      <xdr:row>36</xdr:row>
      <xdr:rowOff>19685</xdr:rowOff>
    </xdr:to>
    <xdr:cxnSp macro="">
      <xdr:nvCxnSpPr>
        <xdr:cNvPr id="532" name="直線コネクタ 531"/>
        <xdr:cNvCxnSpPr/>
      </xdr:nvCxnSpPr>
      <xdr:spPr>
        <a:xfrm>
          <a:off x="15481300" y="6120529"/>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71772</xdr:rowOff>
    </xdr:from>
    <xdr:ext cx="534377" cy="259045"/>
    <xdr:sp macro="" textlink="">
      <xdr:nvSpPr>
        <xdr:cNvPr id="533" name="消防費平均値テキスト"/>
        <xdr:cNvSpPr txBox="1"/>
      </xdr:nvSpPr>
      <xdr:spPr>
        <a:xfrm>
          <a:off x="16370300" y="5901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119779</xdr:rowOff>
    </xdr:from>
    <xdr:to>
      <xdr:col>81</xdr:col>
      <xdr:colOff>50800</xdr:colOff>
      <xdr:row>36</xdr:row>
      <xdr:rowOff>49730</xdr:rowOff>
    </xdr:to>
    <xdr:cxnSp macro="">
      <xdr:nvCxnSpPr>
        <xdr:cNvPr id="535" name="直線コネクタ 534"/>
        <xdr:cNvCxnSpPr/>
      </xdr:nvCxnSpPr>
      <xdr:spPr>
        <a:xfrm flipV="1">
          <a:off x="14592300" y="6120529"/>
          <a:ext cx="889000" cy="1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43688</xdr:rowOff>
    </xdr:from>
    <xdr:to>
      <xdr:col>76</xdr:col>
      <xdr:colOff>114300</xdr:colOff>
      <xdr:row>36</xdr:row>
      <xdr:rowOff>49730</xdr:rowOff>
    </xdr:to>
    <xdr:cxnSp macro="">
      <xdr:nvCxnSpPr>
        <xdr:cNvPr id="538" name="直線コネクタ 537"/>
        <xdr:cNvCxnSpPr/>
      </xdr:nvCxnSpPr>
      <xdr:spPr>
        <a:xfrm>
          <a:off x="13703300" y="5701538"/>
          <a:ext cx="889000" cy="5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43688</xdr:rowOff>
    </xdr:from>
    <xdr:to>
      <xdr:col>71</xdr:col>
      <xdr:colOff>177800</xdr:colOff>
      <xdr:row>35</xdr:row>
      <xdr:rowOff>135128</xdr:rowOff>
    </xdr:to>
    <xdr:cxnSp macro="">
      <xdr:nvCxnSpPr>
        <xdr:cNvPr id="541" name="直線コネクタ 540"/>
        <xdr:cNvCxnSpPr/>
      </xdr:nvCxnSpPr>
      <xdr:spPr>
        <a:xfrm flipV="1">
          <a:off x="12814300" y="570153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14096</xdr:rowOff>
    </xdr:from>
    <xdr:ext cx="534377" cy="259045"/>
    <xdr:sp macro="" textlink="">
      <xdr:nvSpPr>
        <xdr:cNvPr id="543" name="テキスト ボックス 542"/>
        <xdr:cNvSpPr txBox="1"/>
      </xdr:nvSpPr>
      <xdr:spPr>
        <a:xfrm>
          <a:off x="13436111" y="601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140335</xdr:rowOff>
    </xdr:from>
    <xdr:to>
      <xdr:col>85</xdr:col>
      <xdr:colOff>177800</xdr:colOff>
      <xdr:row>36</xdr:row>
      <xdr:rowOff>70485</xdr:rowOff>
    </xdr:to>
    <xdr:sp macro="" textlink="">
      <xdr:nvSpPr>
        <xdr:cNvPr id="551" name="楕円 550"/>
        <xdr:cNvSpPr/>
      </xdr:nvSpPr>
      <xdr:spPr>
        <a:xfrm>
          <a:off x="162687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118762</xdr:rowOff>
    </xdr:from>
    <xdr:ext cx="534377" cy="259045"/>
    <xdr:sp macro="" textlink="">
      <xdr:nvSpPr>
        <xdr:cNvPr id="552" name="消防費該当値テキスト"/>
        <xdr:cNvSpPr txBox="1"/>
      </xdr:nvSpPr>
      <xdr:spPr>
        <a:xfrm>
          <a:off x="16370300" y="61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68979</xdr:rowOff>
    </xdr:from>
    <xdr:to>
      <xdr:col>81</xdr:col>
      <xdr:colOff>101600</xdr:colOff>
      <xdr:row>35</xdr:row>
      <xdr:rowOff>170579</xdr:rowOff>
    </xdr:to>
    <xdr:sp macro="" textlink="">
      <xdr:nvSpPr>
        <xdr:cNvPr id="553" name="楕円 552"/>
        <xdr:cNvSpPr/>
      </xdr:nvSpPr>
      <xdr:spPr>
        <a:xfrm>
          <a:off x="15430500" y="6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161706</xdr:rowOff>
    </xdr:from>
    <xdr:ext cx="534377" cy="259045"/>
    <xdr:sp macro="" textlink="">
      <xdr:nvSpPr>
        <xdr:cNvPr id="554" name="テキスト ボックス 553"/>
        <xdr:cNvSpPr txBox="1"/>
      </xdr:nvSpPr>
      <xdr:spPr>
        <a:xfrm>
          <a:off x="15214111" y="6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170380</xdr:rowOff>
    </xdr:from>
    <xdr:to>
      <xdr:col>76</xdr:col>
      <xdr:colOff>165100</xdr:colOff>
      <xdr:row>36</xdr:row>
      <xdr:rowOff>100530</xdr:rowOff>
    </xdr:to>
    <xdr:sp macro="" textlink="">
      <xdr:nvSpPr>
        <xdr:cNvPr id="555" name="楕円 554"/>
        <xdr:cNvSpPr/>
      </xdr:nvSpPr>
      <xdr:spPr>
        <a:xfrm>
          <a:off x="14541500" y="617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91657</xdr:rowOff>
    </xdr:from>
    <xdr:ext cx="534377" cy="259045"/>
    <xdr:sp macro="" textlink="">
      <xdr:nvSpPr>
        <xdr:cNvPr id="556" name="テキスト ボックス 555"/>
        <xdr:cNvSpPr txBox="1"/>
      </xdr:nvSpPr>
      <xdr:spPr>
        <a:xfrm>
          <a:off x="14325111" y="626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164338</xdr:rowOff>
    </xdr:from>
    <xdr:to>
      <xdr:col>72</xdr:col>
      <xdr:colOff>38100</xdr:colOff>
      <xdr:row>33</xdr:row>
      <xdr:rowOff>94488</xdr:rowOff>
    </xdr:to>
    <xdr:sp macro="" textlink="">
      <xdr:nvSpPr>
        <xdr:cNvPr id="557" name="楕円 556"/>
        <xdr:cNvSpPr/>
      </xdr:nvSpPr>
      <xdr:spPr>
        <a:xfrm>
          <a:off x="13652500" y="565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111015</xdr:rowOff>
    </xdr:from>
    <xdr:ext cx="534377" cy="259045"/>
    <xdr:sp macro="" textlink="">
      <xdr:nvSpPr>
        <xdr:cNvPr id="558" name="テキスト ボックス 557"/>
        <xdr:cNvSpPr txBox="1"/>
      </xdr:nvSpPr>
      <xdr:spPr>
        <a:xfrm>
          <a:off x="13436111" y="542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84328</xdr:rowOff>
    </xdr:from>
    <xdr:to>
      <xdr:col>67</xdr:col>
      <xdr:colOff>101600</xdr:colOff>
      <xdr:row>36</xdr:row>
      <xdr:rowOff>14478</xdr:rowOff>
    </xdr:to>
    <xdr:sp macro="" textlink="">
      <xdr:nvSpPr>
        <xdr:cNvPr id="559" name="楕円 558"/>
        <xdr:cNvSpPr/>
      </xdr:nvSpPr>
      <xdr:spPr>
        <a:xfrm>
          <a:off x="12763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5605</xdr:rowOff>
    </xdr:from>
    <xdr:ext cx="534377" cy="259045"/>
    <xdr:sp macro="" textlink="">
      <xdr:nvSpPr>
        <xdr:cNvPr id="560" name="テキスト ボックス 559"/>
        <xdr:cNvSpPr txBox="1"/>
      </xdr:nvSpPr>
      <xdr:spPr>
        <a:xfrm>
          <a:off x="12547111" y="61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95855</xdr:rowOff>
    </xdr:from>
    <xdr:to>
      <xdr:col>85</xdr:col>
      <xdr:colOff>127000</xdr:colOff>
      <xdr:row>53</xdr:row>
      <xdr:rowOff>133368</xdr:rowOff>
    </xdr:to>
    <xdr:cxnSp macro="">
      <xdr:nvCxnSpPr>
        <xdr:cNvPr id="588" name="直線コネクタ 587"/>
        <xdr:cNvCxnSpPr/>
      </xdr:nvCxnSpPr>
      <xdr:spPr>
        <a:xfrm flipV="1">
          <a:off x="15481300" y="9182705"/>
          <a:ext cx="8382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157771</xdr:rowOff>
    </xdr:from>
    <xdr:ext cx="534377" cy="259045"/>
    <xdr:sp macro="" textlink="">
      <xdr:nvSpPr>
        <xdr:cNvPr id="589" name="教育費平均値テキスト"/>
        <xdr:cNvSpPr txBox="1"/>
      </xdr:nvSpPr>
      <xdr:spPr>
        <a:xfrm>
          <a:off x="16370300" y="890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133368</xdr:rowOff>
    </xdr:from>
    <xdr:to>
      <xdr:col>81</xdr:col>
      <xdr:colOff>50800</xdr:colOff>
      <xdr:row>59</xdr:row>
      <xdr:rowOff>14290</xdr:rowOff>
    </xdr:to>
    <xdr:cxnSp macro="">
      <xdr:nvCxnSpPr>
        <xdr:cNvPr id="591" name="直線コネクタ 590"/>
        <xdr:cNvCxnSpPr/>
      </xdr:nvCxnSpPr>
      <xdr:spPr>
        <a:xfrm flipV="1">
          <a:off x="14592300" y="9220218"/>
          <a:ext cx="889000" cy="9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75582</xdr:rowOff>
    </xdr:from>
    <xdr:ext cx="534377" cy="259045"/>
    <xdr:sp macro="" textlink="">
      <xdr:nvSpPr>
        <xdr:cNvPr id="593" name="テキスト ボックス 592"/>
        <xdr:cNvSpPr txBox="1"/>
      </xdr:nvSpPr>
      <xdr:spPr>
        <a:xfrm>
          <a:off x="15214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14290</xdr:rowOff>
    </xdr:from>
    <xdr:to>
      <xdr:col>76</xdr:col>
      <xdr:colOff>114300</xdr:colOff>
      <xdr:row>59</xdr:row>
      <xdr:rowOff>29743</xdr:rowOff>
    </xdr:to>
    <xdr:cxnSp macro="">
      <xdr:nvCxnSpPr>
        <xdr:cNvPr id="594" name="直線コネクタ 593"/>
        <xdr:cNvCxnSpPr/>
      </xdr:nvCxnSpPr>
      <xdr:spPr>
        <a:xfrm flipV="1">
          <a:off x="13703300" y="10129840"/>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5882</xdr:rowOff>
    </xdr:from>
    <xdr:ext cx="534377" cy="259045"/>
    <xdr:sp macro="" textlink="">
      <xdr:nvSpPr>
        <xdr:cNvPr id="596" name="テキスト ボックス 595"/>
        <xdr:cNvSpPr txBox="1"/>
      </xdr:nvSpPr>
      <xdr:spPr>
        <a:xfrm>
          <a:off x="14325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135403</xdr:rowOff>
    </xdr:from>
    <xdr:to>
      <xdr:col>71</xdr:col>
      <xdr:colOff>177800</xdr:colOff>
      <xdr:row>59</xdr:row>
      <xdr:rowOff>29743</xdr:rowOff>
    </xdr:to>
    <xdr:cxnSp macro="">
      <xdr:nvCxnSpPr>
        <xdr:cNvPr id="597" name="直線コネクタ 596"/>
        <xdr:cNvCxnSpPr/>
      </xdr:nvCxnSpPr>
      <xdr:spPr>
        <a:xfrm>
          <a:off x="12814300" y="10079503"/>
          <a:ext cx="889000" cy="6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34571</xdr:rowOff>
    </xdr:from>
    <xdr:ext cx="534377" cy="259045"/>
    <xdr:sp macro="" textlink="">
      <xdr:nvSpPr>
        <xdr:cNvPr id="599" name="テキスト ボックス 598"/>
        <xdr:cNvSpPr txBox="1"/>
      </xdr:nvSpPr>
      <xdr:spPr>
        <a:xfrm>
          <a:off x="13436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1" name="テキスト ボックス 60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45055</xdr:rowOff>
    </xdr:from>
    <xdr:to>
      <xdr:col>85</xdr:col>
      <xdr:colOff>177800</xdr:colOff>
      <xdr:row>53</xdr:row>
      <xdr:rowOff>146655</xdr:rowOff>
    </xdr:to>
    <xdr:sp macro="" textlink="">
      <xdr:nvSpPr>
        <xdr:cNvPr id="607" name="楕円 606"/>
        <xdr:cNvSpPr/>
      </xdr:nvSpPr>
      <xdr:spPr>
        <a:xfrm>
          <a:off x="16268700" y="91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23482</xdr:rowOff>
    </xdr:from>
    <xdr:ext cx="534377" cy="259045"/>
    <xdr:sp macro="" textlink="">
      <xdr:nvSpPr>
        <xdr:cNvPr id="608" name="教育費該当値テキスト"/>
        <xdr:cNvSpPr txBox="1"/>
      </xdr:nvSpPr>
      <xdr:spPr>
        <a:xfrm>
          <a:off x="16370300" y="91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82568</xdr:rowOff>
    </xdr:from>
    <xdr:to>
      <xdr:col>81</xdr:col>
      <xdr:colOff>101600</xdr:colOff>
      <xdr:row>54</xdr:row>
      <xdr:rowOff>12718</xdr:rowOff>
    </xdr:to>
    <xdr:sp macro="" textlink="">
      <xdr:nvSpPr>
        <xdr:cNvPr id="609" name="楕円 608"/>
        <xdr:cNvSpPr/>
      </xdr:nvSpPr>
      <xdr:spPr>
        <a:xfrm>
          <a:off x="15430500" y="91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3845</xdr:rowOff>
    </xdr:from>
    <xdr:ext cx="534377" cy="259045"/>
    <xdr:sp macro="" textlink="">
      <xdr:nvSpPr>
        <xdr:cNvPr id="610" name="テキスト ボックス 609"/>
        <xdr:cNvSpPr txBox="1"/>
      </xdr:nvSpPr>
      <xdr:spPr>
        <a:xfrm>
          <a:off x="15214111" y="92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134940</xdr:rowOff>
    </xdr:from>
    <xdr:to>
      <xdr:col>76</xdr:col>
      <xdr:colOff>165100</xdr:colOff>
      <xdr:row>59</xdr:row>
      <xdr:rowOff>65090</xdr:rowOff>
    </xdr:to>
    <xdr:sp macro="" textlink="">
      <xdr:nvSpPr>
        <xdr:cNvPr id="611" name="楕円 610"/>
        <xdr:cNvSpPr/>
      </xdr:nvSpPr>
      <xdr:spPr>
        <a:xfrm>
          <a:off x="14541500" y="100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56217</xdr:rowOff>
    </xdr:from>
    <xdr:ext cx="534377" cy="259045"/>
    <xdr:sp macro="" textlink="">
      <xdr:nvSpPr>
        <xdr:cNvPr id="612" name="テキスト ボックス 611"/>
        <xdr:cNvSpPr txBox="1"/>
      </xdr:nvSpPr>
      <xdr:spPr>
        <a:xfrm>
          <a:off x="14325111" y="101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150393</xdr:rowOff>
    </xdr:from>
    <xdr:to>
      <xdr:col>72</xdr:col>
      <xdr:colOff>38100</xdr:colOff>
      <xdr:row>59</xdr:row>
      <xdr:rowOff>80543</xdr:rowOff>
    </xdr:to>
    <xdr:sp macro="" textlink="">
      <xdr:nvSpPr>
        <xdr:cNvPr id="613" name="楕円 612"/>
        <xdr:cNvSpPr/>
      </xdr:nvSpPr>
      <xdr:spPr>
        <a:xfrm>
          <a:off x="13652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71670</xdr:rowOff>
    </xdr:from>
    <xdr:ext cx="534377" cy="259045"/>
    <xdr:sp macro="" textlink="">
      <xdr:nvSpPr>
        <xdr:cNvPr id="614" name="テキスト ボックス 613"/>
        <xdr:cNvSpPr txBox="1"/>
      </xdr:nvSpPr>
      <xdr:spPr>
        <a:xfrm>
          <a:off x="13436111" y="101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84603</xdr:rowOff>
    </xdr:from>
    <xdr:to>
      <xdr:col>67</xdr:col>
      <xdr:colOff>101600</xdr:colOff>
      <xdr:row>59</xdr:row>
      <xdr:rowOff>14753</xdr:rowOff>
    </xdr:to>
    <xdr:sp macro="" textlink="">
      <xdr:nvSpPr>
        <xdr:cNvPr id="615" name="楕円 614"/>
        <xdr:cNvSpPr/>
      </xdr:nvSpPr>
      <xdr:spPr>
        <a:xfrm>
          <a:off x="12763500" y="100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31280</xdr:rowOff>
    </xdr:from>
    <xdr:ext cx="534377" cy="259045"/>
    <xdr:sp macro="" textlink="">
      <xdr:nvSpPr>
        <xdr:cNvPr id="616" name="テキスト ボックス 615"/>
        <xdr:cNvSpPr txBox="1"/>
      </xdr:nvSpPr>
      <xdr:spPr>
        <a:xfrm>
          <a:off x="12547111" y="980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44069</xdr:rowOff>
    </xdr:from>
    <xdr:to>
      <xdr:col>85</xdr:col>
      <xdr:colOff>127000</xdr:colOff>
      <xdr:row>79</xdr:row>
      <xdr:rowOff>44069</xdr:rowOff>
    </xdr:to>
    <xdr:cxnSp macro="">
      <xdr:nvCxnSpPr>
        <xdr:cNvPr id="645" name="直線コネクタ 644"/>
        <xdr:cNvCxnSpPr/>
      </xdr:nvCxnSpPr>
      <xdr:spPr>
        <a:xfrm>
          <a:off x="15481300" y="13588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77640</xdr:rowOff>
    </xdr:from>
    <xdr:ext cx="469744" cy="259045"/>
    <xdr:sp macro="" textlink="">
      <xdr:nvSpPr>
        <xdr:cNvPr id="646" name="災害復旧費平均値テキスト"/>
        <xdr:cNvSpPr txBox="1"/>
      </xdr:nvSpPr>
      <xdr:spPr>
        <a:xfrm>
          <a:off x="16370300" y="1327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44069</xdr:rowOff>
    </xdr:from>
    <xdr:to>
      <xdr:col>81</xdr:col>
      <xdr:colOff>50800</xdr:colOff>
      <xdr:row>79</xdr:row>
      <xdr:rowOff>44450</xdr:rowOff>
    </xdr:to>
    <xdr:cxnSp macro="">
      <xdr:nvCxnSpPr>
        <xdr:cNvPr id="648" name="直線コネクタ 647"/>
        <xdr:cNvCxnSpPr/>
      </xdr:nvCxnSpPr>
      <xdr:spPr>
        <a:xfrm flipV="1">
          <a:off x="14592300" y="13588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66894</xdr:rowOff>
    </xdr:from>
    <xdr:ext cx="378565" cy="259045"/>
    <xdr:sp macro="" textlink="">
      <xdr:nvSpPr>
        <xdr:cNvPr id="656" name="テキスト ボックス 655"/>
        <xdr:cNvSpPr txBox="1"/>
      </xdr:nvSpPr>
      <xdr:spPr>
        <a:xfrm>
          <a:off x="13514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8" name="テキスト ボックス 65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164719</xdr:rowOff>
    </xdr:from>
    <xdr:to>
      <xdr:col>85</xdr:col>
      <xdr:colOff>177800</xdr:colOff>
      <xdr:row>79</xdr:row>
      <xdr:rowOff>94869</xdr:rowOff>
    </xdr:to>
    <xdr:sp macro="" textlink="">
      <xdr:nvSpPr>
        <xdr:cNvPr id="664" name="楕円 663"/>
        <xdr:cNvSpPr/>
      </xdr:nvSpPr>
      <xdr:spPr>
        <a:xfrm>
          <a:off x="162687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79646</xdr:rowOff>
    </xdr:from>
    <xdr:ext cx="249299" cy="259045"/>
    <xdr:sp macro="" textlink="">
      <xdr:nvSpPr>
        <xdr:cNvPr id="665" name="災害復旧費該当値テキスト"/>
        <xdr:cNvSpPr txBox="1"/>
      </xdr:nvSpPr>
      <xdr:spPr>
        <a:xfrm>
          <a:off x="16370300" y="13452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66" name="楕円 665"/>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85996</xdr:rowOff>
    </xdr:from>
    <xdr:ext cx="249299" cy="259045"/>
    <xdr:sp macro="" textlink="">
      <xdr:nvSpPr>
        <xdr:cNvPr id="667" name="テキスト ボックス 666"/>
        <xdr:cNvSpPr txBox="1"/>
      </xdr:nvSpPr>
      <xdr:spPr>
        <a:xfrm>
          <a:off x="15356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15799</xdr:rowOff>
    </xdr:from>
    <xdr:to>
      <xdr:col>85</xdr:col>
      <xdr:colOff>127000</xdr:colOff>
      <xdr:row>97</xdr:row>
      <xdr:rowOff>46165</xdr:rowOff>
    </xdr:to>
    <xdr:cxnSp macro="">
      <xdr:nvCxnSpPr>
        <xdr:cNvPr id="703" name="直線コネクタ 702"/>
        <xdr:cNvCxnSpPr/>
      </xdr:nvCxnSpPr>
      <xdr:spPr>
        <a:xfrm>
          <a:off x="15481300" y="16646449"/>
          <a:ext cx="8382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1667</xdr:rowOff>
    </xdr:from>
    <xdr:ext cx="534377" cy="259045"/>
    <xdr:sp macro="" textlink="">
      <xdr:nvSpPr>
        <xdr:cNvPr id="704" name="公債費平均値テキスト"/>
        <xdr:cNvSpPr txBox="1"/>
      </xdr:nvSpPr>
      <xdr:spPr>
        <a:xfrm>
          <a:off x="16370300" y="1646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146292</xdr:rowOff>
    </xdr:from>
    <xdr:to>
      <xdr:col>81</xdr:col>
      <xdr:colOff>50800</xdr:colOff>
      <xdr:row>97</xdr:row>
      <xdr:rowOff>15799</xdr:rowOff>
    </xdr:to>
    <xdr:cxnSp macro="">
      <xdr:nvCxnSpPr>
        <xdr:cNvPr id="706" name="直線コネクタ 705"/>
        <xdr:cNvCxnSpPr/>
      </xdr:nvCxnSpPr>
      <xdr:spPr>
        <a:xfrm>
          <a:off x="14592300" y="16605492"/>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8" name="テキスト ボックス 707"/>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112364</xdr:rowOff>
    </xdr:from>
    <xdr:to>
      <xdr:col>76</xdr:col>
      <xdr:colOff>114300</xdr:colOff>
      <xdr:row>96</xdr:row>
      <xdr:rowOff>146292</xdr:rowOff>
    </xdr:to>
    <xdr:cxnSp macro="">
      <xdr:nvCxnSpPr>
        <xdr:cNvPr id="709" name="直線コネクタ 708"/>
        <xdr:cNvCxnSpPr/>
      </xdr:nvCxnSpPr>
      <xdr:spPr>
        <a:xfrm>
          <a:off x="13703300" y="16571564"/>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1" name="テキスト ボックス 710"/>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69786</xdr:rowOff>
    </xdr:from>
    <xdr:to>
      <xdr:col>71</xdr:col>
      <xdr:colOff>177800</xdr:colOff>
      <xdr:row>96</xdr:row>
      <xdr:rowOff>112364</xdr:rowOff>
    </xdr:to>
    <xdr:cxnSp macro="">
      <xdr:nvCxnSpPr>
        <xdr:cNvPr id="712" name="直線コネクタ 711"/>
        <xdr:cNvCxnSpPr/>
      </xdr:nvCxnSpPr>
      <xdr:spPr>
        <a:xfrm>
          <a:off x="12814300" y="16528986"/>
          <a:ext cx="889000" cy="4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4" name="テキスト ボックス 713"/>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6" name="テキスト ボックス 715"/>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166815</xdr:rowOff>
    </xdr:from>
    <xdr:to>
      <xdr:col>85</xdr:col>
      <xdr:colOff>177800</xdr:colOff>
      <xdr:row>97</xdr:row>
      <xdr:rowOff>96965</xdr:rowOff>
    </xdr:to>
    <xdr:sp macro="" textlink="">
      <xdr:nvSpPr>
        <xdr:cNvPr id="722" name="楕円 721"/>
        <xdr:cNvSpPr/>
      </xdr:nvSpPr>
      <xdr:spPr>
        <a:xfrm>
          <a:off x="16268700" y="166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145242</xdr:rowOff>
    </xdr:from>
    <xdr:ext cx="534377" cy="259045"/>
    <xdr:sp macro="" textlink="">
      <xdr:nvSpPr>
        <xdr:cNvPr id="723" name="公債費該当値テキスト"/>
        <xdr:cNvSpPr txBox="1"/>
      </xdr:nvSpPr>
      <xdr:spPr>
        <a:xfrm>
          <a:off x="16370300"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136449</xdr:rowOff>
    </xdr:from>
    <xdr:to>
      <xdr:col>81</xdr:col>
      <xdr:colOff>101600</xdr:colOff>
      <xdr:row>97</xdr:row>
      <xdr:rowOff>66599</xdr:rowOff>
    </xdr:to>
    <xdr:sp macro="" textlink="">
      <xdr:nvSpPr>
        <xdr:cNvPr id="724" name="楕円 723"/>
        <xdr:cNvSpPr/>
      </xdr:nvSpPr>
      <xdr:spPr>
        <a:xfrm>
          <a:off x="15430500" y="165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83126</xdr:rowOff>
    </xdr:from>
    <xdr:ext cx="534377" cy="259045"/>
    <xdr:sp macro="" textlink="">
      <xdr:nvSpPr>
        <xdr:cNvPr id="725" name="テキスト ボックス 724"/>
        <xdr:cNvSpPr txBox="1"/>
      </xdr:nvSpPr>
      <xdr:spPr>
        <a:xfrm>
          <a:off x="15214111" y="163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95492</xdr:rowOff>
    </xdr:from>
    <xdr:to>
      <xdr:col>76</xdr:col>
      <xdr:colOff>165100</xdr:colOff>
      <xdr:row>97</xdr:row>
      <xdr:rowOff>25642</xdr:rowOff>
    </xdr:to>
    <xdr:sp macro="" textlink="">
      <xdr:nvSpPr>
        <xdr:cNvPr id="726" name="楕円 725"/>
        <xdr:cNvSpPr/>
      </xdr:nvSpPr>
      <xdr:spPr>
        <a:xfrm>
          <a:off x="14541500" y="165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42169</xdr:rowOff>
    </xdr:from>
    <xdr:ext cx="534377" cy="259045"/>
    <xdr:sp macro="" textlink="">
      <xdr:nvSpPr>
        <xdr:cNvPr id="727" name="テキスト ボックス 726"/>
        <xdr:cNvSpPr txBox="1"/>
      </xdr:nvSpPr>
      <xdr:spPr>
        <a:xfrm>
          <a:off x="14325111" y="163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61564</xdr:rowOff>
    </xdr:from>
    <xdr:to>
      <xdr:col>72</xdr:col>
      <xdr:colOff>38100</xdr:colOff>
      <xdr:row>96</xdr:row>
      <xdr:rowOff>163164</xdr:rowOff>
    </xdr:to>
    <xdr:sp macro="" textlink="">
      <xdr:nvSpPr>
        <xdr:cNvPr id="728" name="楕円 727"/>
        <xdr:cNvSpPr/>
      </xdr:nvSpPr>
      <xdr:spPr>
        <a:xfrm>
          <a:off x="13652500" y="165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8241</xdr:rowOff>
    </xdr:from>
    <xdr:ext cx="534377" cy="259045"/>
    <xdr:sp macro="" textlink="">
      <xdr:nvSpPr>
        <xdr:cNvPr id="729" name="テキスト ボックス 728"/>
        <xdr:cNvSpPr txBox="1"/>
      </xdr:nvSpPr>
      <xdr:spPr>
        <a:xfrm>
          <a:off x="13436111" y="1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18986</xdr:rowOff>
    </xdr:from>
    <xdr:to>
      <xdr:col>67</xdr:col>
      <xdr:colOff>101600</xdr:colOff>
      <xdr:row>96</xdr:row>
      <xdr:rowOff>120586</xdr:rowOff>
    </xdr:to>
    <xdr:sp macro="" textlink="">
      <xdr:nvSpPr>
        <xdr:cNvPr id="730" name="楕円 729"/>
        <xdr:cNvSpPr/>
      </xdr:nvSpPr>
      <xdr:spPr>
        <a:xfrm>
          <a:off x="12763500" y="1647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137113</xdr:rowOff>
    </xdr:from>
    <xdr:ext cx="534377" cy="259045"/>
    <xdr:sp macro="" textlink="">
      <xdr:nvSpPr>
        <xdr:cNvPr id="731" name="テキスト ボックス 730"/>
        <xdr:cNvSpPr txBox="1"/>
      </xdr:nvSpPr>
      <xdr:spPr>
        <a:xfrm>
          <a:off x="12547111" y="162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7" name="直線コネクタ 75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1" name="直線コネクタ 76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114663</xdr:rowOff>
    </xdr:from>
    <xdr:to>
      <xdr:col>116</xdr:col>
      <xdr:colOff>63500</xdr:colOff>
      <xdr:row>31</xdr:row>
      <xdr:rowOff>25509</xdr:rowOff>
    </xdr:to>
    <xdr:cxnSp macro="">
      <xdr:nvCxnSpPr>
        <xdr:cNvPr id="762" name="直線コネクタ 761"/>
        <xdr:cNvCxnSpPr/>
      </xdr:nvCxnSpPr>
      <xdr:spPr>
        <a:xfrm>
          <a:off x="21323300" y="5258163"/>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3"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4" name="フローチャート: 判断 76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111942</xdr:rowOff>
    </xdr:from>
    <xdr:to>
      <xdr:col>111</xdr:col>
      <xdr:colOff>177800</xdr:colOff>
      <xdr:row>30</xdr:row>
      <xdr:rowOff>114663</xdr:rowOff>
    </xdr:to>
    <xdr:cxnSp macro="">
      <xdr:nvCxnSpPr>
        <xdr:cNvPr id="765" name="直線コネクタ 764"/>
        <xdr:cNvCxnSpPr/>
      </xdr:nvCxnSpPr>
      <xdr:spPr>
        <a:xfrm>
          <a:off x="20434300" y="525544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6" name="フローチャート: 判断 76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7" name="テキスト ボックス 766"/>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111942</xdr:rowOff>
    </xdr:from>
    <xdr:to>
      <xdr:col>107</xdr:col>
      <xdr:colOff>50800</xdr:colOff>
      <xdr:row>31</xdr:row>
      <xdr:rowOff>34979</xdr:rowOff>
    </xdr:to>
    <xdr:cxnSp macro="">
      <xdr:nvCxnSpPr>
        <xdr:cNvPr id="768" name="直線コネクタ 767"/>
        <xdr:cNvCxnSpPr/>
      </xdr:nvCxnSpPr>
      <xdr:spPr>
        <a:xfrm flipV="1">
          <a:off x="19545300" y="5255442"/>
          <a:ext cx="8890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9" name="フローチャート: 判断 76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0" name="テキスト ボックス 769"/>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34979</xdr:rowOff>
    </xdr:from>
    <xdr:to>
      <xdr:col>102</xdr:col>
      <xdr:colOff>114300</xdr:colOff>
      <xdr:row>32</xdr:row>
      <xdr:rowOff>9398</xdr:rowOff>
    </xdr:to>
    <xdr:cxnSp macro="">
      <xdr:nvCxnSpPr>
        <xdr:cNvPr id="771" name="直線コネクタ 770"/>
        <xdr:cNvCxnSpPr/>
      </xdr:nvCxnSpPr>
      <xdr:spPr>
        <a:xfrm flipV="1">
          <a:off x="18656300" y="5349929"/>
          <a:ext cx="8890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2" name="フローチャート: 判断 77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3" name="テキスト ボックス 772"/>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4" name="フローチャート: 判断 77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38806</xdr:rowOff>
    </xdr:from>
    <xdr:ext cx="469744" cy="259045"/>
    <xdr:sp macro="" textlink="">
      <xdr:nvSpPr>
        <xdr:cNvPr id="775" name="テキスト ボックス 774"/>
        <xdr:cNvSpPr txBox="1"/>
      </xdr:nvSpPr>
      <xdr:spPr>
        <a:xfrm>
          <a:off x="18421428" y="621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146159</xdr:rowOff>
    </xdr:from>
    <xdr:to>
      <xdr:col>116</xdr:col>
      <xdr:colOff>114300</xdr:colOff>
      <xdr:row>31</xdr:row>
      <xdr:rowOff>76309</xdr:rowOff>
    </xdr:to>
    <xdr:sp macro="" textlink="">
      <xdr:nvSpPr>
        <xdr:cNvPr id="781" name="楕円 780"/>
        <xdr:cNvSpPr/>
      </xdr:nvSpPr>
      <xdr:spPr>
        <a:xfrm>
          <a:off x="22110700" y="5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99186</xdr:rowOff>
    </xdr:from>
    <xdr:ext cx="534377" cy="259045"/>
    <xdr:sp macro="" textlink="">
      <xdr:nvSpPr>
        <xdr:cNvPr id="782" name="諸支出金該当値テキスト"/>
        <xdr:cNvSpPr txBox="1"/>
      </xdr:nvSpPr>
      <xdr:spPr>
        <a:xfrm>
          <a:off x="22212300" y="524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63863</xdr:rowOff>
    </xdr:from>
    <xdr:to>
      <xdr:col>112</xdr:col>
      <xdr:colOff>38100</xdr:colOff>
      <xdr:row>30</xdr:row>
      <xdr:rowOff>165463</xdr:rowOff>
    </xdr:to>
    <xdr:sp macro="" textlink="">
      <xdr:nvSpPr>
        <xdr:cNvPr id="783" name="楕円 782"/>
        <xdr:cNvSpPr/>
      </xdr:nvSpPr>
      <xdr:spPr>
        <a:xfrm>
          <a:off x="212725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10540</xdr:rowOff>
    </xdr:from>
    <xdr:ext cx="534377" cy="259045"/>
    <xdr:sp macro="" textlink="">
      <xdr:nvSpPr>
        <xdr:cNvPr id="784" name="テキスト ボックス 783"/>
        <xdr:cNvSpPr txBox="1"/>
      </xdr:nvSpPr>
      <xdr:spPr>
        <a:xfrm>
          <a:off x="21056111" y="49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61142</xdr:rowOff>
    </xdr:from>
    <xdr:to>
      <xdr:col>107</xdr:col>
      <xdr:colOff>101600</xdr:colOff>
      <xdr:row>30</xdr:row>
      <xdr:rowOff>162742</xdr:rowOff>
    </xdr:to>
    <xdr:sp macro="" textlink="">
      <xdr:nvSpPr>
        <xdr:cNvPr id="785" name="楕円 784"/>
        <xdr:cNvSpPr/>
      </xdr:nvSpPr>
      <xdr:spPr>
        <a:xfrm>
          <a:off x="20383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7819</xdr:rowOff>
    </xdr:from>
    <xdr:ext cx="534377" cy="259045"/>
    <xdr:sp macro="" textlink="">
      <xdr:nvSpPr>
        <xdr:cNvPr id="786" name="テキスト ボックス 785"/>
        <xdr:cNvSpPr txBox="1"/>
      </xdr:nvSpPr>
      <xdr:spPr>
        <a:xfrm>
          <a:off x="20167111" y="49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155629</xdr:rowOff>
    </xdr:from>
    <xdr:to>
      <xdr:col>102</xdr:col>
      <xdr:colOff>165100</xdr:colOff>
      <xdr:row>31</xdr:row>
      <xdr:rowOff>85779</xdr:rowOff>
    </xdr:to>
    <xdr:sp macro="" textlink="">
      <xdr:nvSpPr>
        <xdr:cNvPr id="787" name="楕円 786"/>
        <xdr:cNvSpPr/>
      </xdr:nvSpPr>
      <xdr:spPr>
        <a:xfrm>
          <a:off x="19494500" y="52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102306</xdr:rowOff>
    </xdr:from>
    <xdr:ext cx="534377" cy="259045"/>
    <xdr:sp macro="" textlink="">
      <xdr:nvSpPr>
        <xdr:cNvPr id="788" name="テキスト ボックス 787"/>
        <xdr:cNvSpPr txBox="1"/>
      </xdr:nvSpPr>
      <xdr:spPr>
        <a:xfrm>
          <a:off x="19278111" y="507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130048</xdr:rowOff>
    </xdr:from>
    <xdr:to>
      <xdr:col>98</xdr:col>
      <xdr:colOff>38100</xdr:colOff>
      <xdr:row>32</xdr:row>
      <xdr:rowOff>60198</xdr:rowOff>
    </xdr:to>
    <xdr:sp macro="" textlink="">
      <xdr:nvSpPr>
        <xdr:cNvPr id="789" name="楕円 788"/>
        <xdr:cNvSpPr/>
      </xdr:nvSpPr>
      <xdr:spPr>
        <a:xfrm>
          <a:off x="18605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76725</xdr:rowOff>
    </xdr:from>
    <xdr:ext cx="534377" cy="259045"/>
    <xdr:sp macro="" textlink="">
      <xdr:nvSpPr>
        <xdr:cNvPr id="790" name="テキスト ボックス 789"/>
        <xdr:cNvSpPr txBox="1"/>
      </xdr:nvSpPr>
      <xdr:spPr>
        <a:xfrm>
          <a:off x="18389111" y="52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民生費は、類似団体内平均値と比べて低い水準にあるものの、近年増加しており、平成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％増加している。これは保育施策等の児童福祉費が増加しているためである。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衛生費は、類似団体内平均値と比べて低い水準の傾向にあったが、平成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％増加し、類似団体内平均値と比べて高くなった。これはごみ焼却工場の建設費が増加したことなどによる。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土木費は、類似団体内平均値と比べて低い水準の傾向にある。平成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年度は前年度から比較すると</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％増加している。これは、熱田区役所南側先行取得用地の取得を行ったことなどによる。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教育費は、類似団体内平均値と比べて低い水準の傾向にある。平成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年度は県が負担していた義務教育等に係る教職員の給与等を本市が負担することとなったことなどにより大幅に増加し、平成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年度は公会堂の改修費が増加したことなどにより、前年度から比較すると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諸支出金は、類似団体内平均値と比べて高い水準にあり、これは交通事業への繰出が多額になっているためである。平成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年度は前値度から比較すると</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％減少している。これは、地下鉄特例債元金償還補助などが減少したためである。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＜財政調整基金財高／標準財政規模＞</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年度の財政調整基金残高は、決算剰余金等の積立てが取崩しを上回ったため、前年度に比べて約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億円増加し、約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億円とな</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標準財政規模は前年度に比べて</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ポイント増加したため、それに対する割合は前年度に比べて</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＜実質収支額／標準財政規模＞</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年度の歳入歳出差引は前年度に比べて約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し、翌年度に繰越すべき財源が前年度に比べて約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したことにより、実質収支は約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増加し、約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億円となった。標準財政規模は前年度に比べて</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0.35</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ポイント増加したため、実質収支額が標準財政規模に占める割合は前年度に比べて</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＜実質単年度収支／標準財政規模＞</a:t>
          </a:r>
          <a:endParaRPr lang="ja-JP" altLang="ja-JP" sz="700">
            <a:effectLst/>
            <a:latin typeface="ＭＳ Ｐゴシック" panose="020B0600070205080204" pitchFamily="50" charset="-128"/>
            <a:ea typeface="ＭＳ Ｐゴシック" panose="020B0600070205080204" pitchFamily="50" charset="-128"/>
          </a:endParaRPr>
        </a:p>
        <a:p>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年度は、財政調整基金からの取崩しが前年度に比べて約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億円増加し、単年度収支が前年度に比べて約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億円増加したことなどにより、実質単年度収支は前年度と比べて約</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億円増加した。そのため実質単年度収支が標準財政規模に占める割合</a:t>
          </a:r>
          <a:r>
            <a:rPr kumimoji="1" lang="ja-JP" altLang="en-US" sz="7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700">
            <a:effectLst/>
            <a:latin typeface="ＭＳ Ｐゴシック" panose="020B0600070205080204" pitchFamily="50" charset="-128"/>
            <a:ea typeface="ＭＳ Ｐゴシック" panose="020B0600070205080204" pitchFamily="50" charset="-128"/>
          </a:endParaRPr>
        </a:p>
        <a:p>
          <a:r>
            <a:rPr kumimoji="1" lang="en-US" altLang="ja-JP" sz="7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700">
              <a:solidFill>
                <a:schemeClr val="dk1"/>
              </a:solidFill>
              <a:effectLst/>
              <a:latin typeface="ＭＳ Ｐゴシック" panose="020B0600070205080204" pitchFamily="50" charset="-128"/>
              <a:ea typeface="ＭＳ Ｐゴシック" panose="020B0600070205080204" pitchFamily="50" charset="-128"/>
              <a:cs typeface="+mn-cs"/>
            </a:rPr>
            <a:t>総括表の該当箇所を参照</a:t>
          </a:r>
          <a:endParaRPr lang="ja-JP" altLang="ja-JP" sz="700">
            <a:effectLst/>
            <a:latin typeface="ＭＳ Ｐゴシック" panose="020B0600070205080204" pitchFamily="50" charset="-128"/>
            <a:ea typeface="ＭＳ Ｐゴシック" panose="020B0600070205080204" pitchFamily="50" charset="-128"/>
          </a:endParaRPr>
        </a:p>
        <a:p>
          <a:endParaRPr kumimoji="1" lang="ja-JP" altLang="en-US" sz="7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これは、下水道事業会計等において資金剰余額が増加したことや一般会計において実質収支額が増加したこと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25919;&#20196;&#24066;/&#12304;&#36001;&#25919;&#29366;&#27841;&#36039;&#26009;&#38598;&#12305;_231002_&#21517;&#21476;&#2362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147.4</v>
          </cell>
          <cell r="CF51">
            <v>138.80000000000001</v>
          </cell>
          <cell r="CN51">
            <v>125</v>
          </cell>
          <cell r="CV51">
            <v>118.2</v>
          </cell>
        </row>
        <row r="53">
          <cell r="BX53">
            <v>65.599999999999994</v>
          </cell>
          <cell r="CF53">
            <v>66.7</v>
          </cell>
          <cell r="CN53">
            <v>68</v>
          </cell>
          <cell r="CV53">
            <v>69.3</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153.9</v>
          </cell>
          <cell r="BX73">
            <v>147.4</v>
          </cell>
          <cell r="CF73">
            <v>138.80000000000001</v>
          </cell>
          <cell r="CN73">
            <v>125</v>
          </cell>
          <cell r="CV73">
            <v>118.2</v>
          </cell>
        </row>
        <row r="75">
          <cell r="BP75">
            <v>13</v>
          </cell>
          <cell r="BX75">
            <v>12.7</v>
          </cell>
          <cell r="CF75">
            <v>11.8</v>
          </cell>
          <cell r="CN75">
            <v>10.5</v>
          </cell>
          <cell r="CV75">
            <v>9.4</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2">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1203621066</v>
      </c>
      <c r="BO4" s="392"/>
      <c r="BP4" s="392"/>
      <c r="BQ4" s="392"/>
      <c r="BR4" s="392"/>
      <c r="BS4" s="392"/>
      <c r="BT4" s="392"/>
      <c r="BU4" s="393"/>
      <c r="BV4" s="391">
        <v>1164857708</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0.8</v>
      </c>
      <c r="CU4" s="398"/>
      <c r="CV4" s="398"/>
      <c r="CW4" s="398"/>
      <c r="CX4" s="398"/>
      <c r="CY4" s="398"/>
      <c r="CZ4" s="398"/>
      <c r="DA4" s="399"/>
      <c r="DB4" s="397">
        <v>0.5</v>
      </c>
      <c r="DC4" s="398"/>
      <c r="DD4" s="398"/>
      <c r="DE4" s="398"/>
      <c r="DF4" s="398"/>
      <c r="DG4" s="398"/>
      <c r="DH4" s="398"/>
      <c r="DI4" s="399"/>
      <c r="DJ4" s="185"/>
      <c r="DK4" s="185"/>
      <c r="DL4" s="185"/>
      <c r="DM4" s="185"/>
      <c r="DN4" s="185"/>
      <c r="DO4" s="185"/>
    </row>
    <row r="5" spans="1:119" ht="18.75" customHeight="1" x14ac:dyDescent="0.2">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1195202179</v>
      </c>
      <c r="BO5" s="429"/>
      <c r="BP5" s="429"/>
      <c r="BQ5" s="429"/>
      <c r="BR5" s="429"/>
      <c r="BS5" s="429"/>
      <c r="BT5" s="429"/>
      <c r="BU5" s="430"/>
      <c r="BV5" s="428">
        <v>1158445781</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98</v>
      </c>
      <c r="CU5" s="426"/>
      <c r="CV5" s="426"/>
      <c r="CW5" s="426"/>
      <c r="CX5" s="426"/>
      <c r="CY5" s="426"/>
      <c r="CZ5" s="426"/>
      <c r="DA5" s="427"/>
      <c r="DB5" s="425">
        <v>99.2</v>
      </c>
      <c r="DC5" s="426"/>
      <c r="DD5" s="426"/>
      <c r="DE5" s="426"/>
      <c r="DF5" s="426"/>
      <c r="DG5" s="426"/>
      <c r="DH5" s="426"/>
      <c r="DI5" s="427"/>
      <c r="DJ5" s="185"/>
      <c r="DK5" s="185"/>
      <c r="DL5" s="185"/>
      <c r="DM5" s="185"/>
      <c r="DN5" s="185"/>
      <c r="DO5" s="185"/>
    </row>
    <row r="6" spans="1:119" ht="18.75" customHeight="1" x14ac:dyDescent="0.2">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8418887</v>
      </c>
      <c r="BO6" s="429"/>
      <c r="BP6" s="429"/>
      <c r="BQ6" s="429"/>
      <c r="BR6" s="429"/>
      <c r="BS6" s="429"/>
      <c r="BT6" s="429"/>
      <c r="BU6" s="430"/>
      <c r="BV6" s="428">
        <v>6411927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101.4</v>
      </c>
      <c r="CU6" s="466"/>
      <c r="CV6" s="466"/>
      <c r="CW6" s="466"/>
      <c r="CX6" s="466"/>
      <c r="CY6" s="466"/>
      <c r="CZ6" s="466"/>
      <c r="DA6" s="467"/>
      <c r="DB6" s="465">
        <v>103.7</v>
      </c>
      <c r="DC6" s="466"/>
      <c r="DD6" s="466"/>
      <c r="DE6" s="466"/>
      <c r="DF6" s="466"/>
      <c r="DG6" s="466"/>
      <c r="DH6" s="466"/>
      <c r="DI6" s="467"/>
      <c r="DJ6" s="185"/>
      <c r="DK6" s="185"/>
      <c r="DL6" s="185"/>
      <c r="DM6" s="185"/>
      <c r="DN6" s="185"/>
      <c r="DO6" s="185"/>
    </row>
    <row r="7" spans="1:119" ht="18.75" customHeight="1" x14ac:dyDescent="0.2">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3525862</v>
      </c>
      <c r="BO7" s="429"/>
      <c r="BP7" s="429"/>
      <c r="BQ7" s="429"/>
      <c r="BR7" s="429"/>
      <c r="BS7" s="429"/>
      <c r="BT7" s="429"/>
      <c r="BU7" s="430"/>
      <c r="BV7" s="428">
        <v>3278396</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644498894</v>
      </c>
      <c r="CU7" s="429"/>
      <c r="CV7" s="429"/>
      <c r="CW7" s="429"/>
      <c r="CX7" s="429"/>
      <c r="CY7" s="429"/>
      <c r="CZ7" s="429"/>
      <c r="DA7" s="430"/>
      <c r="DB7" s="428">
        <v>642220441</v>
      </c>
      <c r="DC7" s="429"/>
      <c r="DD7" s="429"/>
      <c r="DE7" s="429"/>
      <c r="DF7" s="429"/>
      <c r="DG7" s="429"/>
      <c r="DH7" s="429"/>
      <c r="DI7" s="430"/>
      <c r="DJ7" s="185"/>
      <c r="DK7" s="185"/>
      <c r="DL7" s="185"/>
      <c r="DM7" s="185"/>
      <c r="DN7" s="185"/>
      <c r="DO7" s="185"/>
    </row>
    <row r="8" spans="1:119" ht="18.75" customHeight="1" thickBot="1" x14ac:dyDescent="0.25">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4893025</v>
      </c>
      <c r="BO8" s="429"/>
      <c r="BP8" s="429"/>
      <c r="BQ8" s="429"/>
      <c r="BR8" s="429"/>
      <c r="BS8" s="429"/>
      <c r="BT8" s="429"/>
      <c r="BU8" s="430"/>
      <c r="BV8" s="428">
        <v>3133531</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0.99</v>
      </c>
      <c r="CU8" s="469"/>
      <c r="CV8" s="469"/>
      <c r="CW8" s="469"/>
      <c r="CX8" s="469"/>
      <c r="CY8" s="469"/>
      <c r="CZ8" s="469"/>
      <c r="DA8" s="470"/>
      <c r="DB8" s="468">
        <v>0.99</v>
      </c>
      <c r="DC8" s="469"/>
      <c r="DD8" s="469"/>
      <c r="DE8" s="469"/>
      <c r="DF8" s="469"/>
      <c r="DG8" s="469"/>
      <c r="DH8" s="469"/>
      <c r="DI8" s="470"/>
      <c r="DJ8" s="185"/>
      <c r="DK8" s="185"/>
      <c r="DL8" s="185"/>
      <c r="DM8" s="185"/>
      <c r="DN8" s="185"/>
      <c r="DO8" s="185"/>
    </row>
    <row r="9" spans="1:119" ht="18.75" customHeight="1" thickBot="1" x14ac:dyDescent="0.25">
      <c r="A9" s="186"/>
      <c r="B9" s="422" t="s">
        <v>110</v>
      </c>
      <c r="C9" s="423"/>
      <c r="D9" s="423"/>
      <c r="E9" s="423"/>
      <c r="F9" s="423"/>
      <c r="G9" s="423"/>
      <c r="H9" s="423"/>
      <c r="I9" s="423"/>
      <c r="J9" s="423"/>
      <c r="K9" s="471"/>
      <c r="L9" s="472" t="s">
        <v>111</v>
      </c>
      <c r="M9" s="473"/>
      <c r="N9" s="473"/>
      <c r="O9" s="473"/>
      <c r="P9" s="473"/>
      <c r="Q9" s="474"/>
      <c r="R9" s="475">
        <v>2295638</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114</v>
      </c>
      <c r="AV9" s="461"/>
      <c r="AW9" s="461"/>
      <c r="AX9" s="461"/>
      <c r="AY9" s="462" t="s">
        <v>115</v>
      </c>
      <c r="AZ9" s="463"/>
      <c r="BA9" s="463"/>
      <c r="BB9" s="463"/>
      <c r="BC9" s="463"/>
      <c r="BD9" s="463"/>
      <c r="BE9" s="463"/>
      <c r="BF9" s="463"/>
      <c r="BG9" s="463"/>
      <c r="BH9" s="463"/>
      <c r="BI9" s="463"/>
      <c r="BJ9" s="463"/>
      <c r="BK9" s="463"/>
      <c r="BL9" s="463"/>
      <c r="BM9" s="464"/>
      <c r="BN9" s="428">
        <v>1759494</v>
      </c>
      <c r="BO9" s="429"/>
      <c r="BP9" s="429"/>
      <c r="BQ9" s="429"/>
      <c r="BR9" s="429"/>
      <c r="BS9" s="429"/>
      <c r="BT9" s="429"/>
      <c r="BU9" s="430"/>
      <c r="BV9" s="428">
        <v>108827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15.8</v>
      </c>
      <c r="CU9" s="426"/>
      <c r="CV9" s="426"/>
      <c r="CW9" s="426"/>
      <c r="CX9" s="426"/>
      <c r="CY9" s="426"/>
      <c r="CZ9" s="426"/>
      <c r="DA9" s="427"/>
      <c r="DB9" s="425">
        <v>16.399999999999999</v>
      </c>
      <c r="DC9" s="426"/>
      <c r="DD9" s="426"/>
      <c r="DE9" s="426"/>
      <c r="DF9" s="426"/>
      <c r="DG9" s="426"/>
      <c r="DH9" s="426"/>
      <c r="DI9" s="427"/>
      <c r="DJ9" s="185"/>
      <c r="DK9" s="185"/>
      <c r="DL9" s="185"/>
      <c r="DM9" s="185"/>
      <c r="DN9" s="185"/>
      <c r="DO9" s="185"/>
    </row>
    <row r="10" spans="1:119" ht="18.75" customHeight="1" thickBot="1" x14ac:dyDescent="0.25">
      <c r="A10" s="186"/>
      <c r="B10" s="422"/>
      <c r="C10" s="423"/>
      <c r="D10" s="423"/>
      <c r="E10" s="423"/>
      <c r="F10" s="423"/>
      <c r="G10" s="423"/>
      <c r="H10" s="423"/>
      <c r="I10" s="423"/>
      <c r="J10" s="423"/>
      <c r="K10" s="471"/>
      <c r="L10" s="478" t="s">
        <v>117</v>
      </c>
      <c r="M10" s="458"/>
      <c r="N10" s="458"/>
      <c r="O10" s="458"/>
      <c r="P10" s="458"/>
      <c r="Q10" s="459"/>
      <c r="R10" s="479">
        <v>2263894</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4532439</v>
      </c>
      <c r="BO10" s="429"/>
      <c r="BP10" s="429"/>
      <c r="BQ10" s="429"/>
      <c r="BR10" s="429"/>
      <c r="BS10" s="429"/>
      <c r="BT10" s="429"/>
      <c r="BU10" s="430"/>
      <c r="BV10" s="428">
        <v>34102</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119</v>
      </c>
      <c r="AV11" s="461"/>
      <c r="AW11" s="461"/>
      <c r="AX11" s="461"/>
      <c r="AY11" s="462" t="s">
        <v>125</v>
      </c>
      <c r="AZ11" s="463"/>
      <c r="BA11" s="463"/>
      <c r="BB11" s="463"/>
      <c r="BC11" s="463"/>
      <c r="BD11" s="463"/>
      <c r="BE11" s="463"/>
      <c r="BF11" s="463"/>
      <c r="BG11" s="463"/>
      <c r="BH11" s="463"/>
      <c r="BI11" s="463"/>
      <c r="BJ11" s="463"/>
      <c r="BK11" s="463"/>
      <c r="BL11" s="463"/>
      <c r="BM11" s="464"/>
      <c r="BN11" s="428">
        <v>855869</v>
      </c>
      <c r="BO11" s="429"/>
      <c r="BP11" s="429"/>
      <c r="BQ11" s="429"/>
      <c r="BR11" s="429"/>
      <c r="BS11" s="429"/>
      <c r="BT11" s="429"/>
      <c r="BU11" s="430"/>
      <c r="BV11" s="428">
        <v>1801000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2">
      <c r="A12" s="186"/>
      <c r="B12" s="488" t="s">
        <v>129</v>
      </c>
      <c r="C12" s="489"/>
      <c r="D12" s="489"/>
      <c r="E12" s="489"/>
      <c r="F12" s="489"/>
      <c r="G12" s="489"/>
      <c r="H12" s="489"/>
      <c r="I12" s="489"/>
      <c r="J12" s="489"/>
      <c r="K12" s="490"/>
      <c r="L12" s="497" t="s">
        <v>130</v>
      </c>
      <c r="M12" s="498"/>
      <c r="N12" s="498"/>
      <c r="O12" s="498"/>
      <c r="P12" s="498"/>
      <c r="Q12" s="499"/>
      <c r="R12" s="500">
        <v>2294362</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5081977</v>
      </c>
      <c r="BO12" s="429"/>
      <c r="BP12" s="429"/>
      <c r="BQ12" s="429"/>
      <c r="BR12" s="429"/>
      <c r="BS12" s="429"/>
      <c r="BT12" s="429"/>
      <c r="BU12" s="430"/>
      <c r="BV12" s="428">
        <v>123566</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2">
      <c r="A13" s="186"/>
      <c r="B13" s="491"/>
      <c r="C13" s="492"/>
      <c r="D13" s="492"/>
      <c r="E13" s="492"/>
      <c r="F13" s="492"/>
      <c r="G13" s="492"/>
      <c r="H13" s="492"/>
      <c r="I13" s="492"/>
      <c r="J13" s="492"/>
      <c r="K13" s="493"/>
      <c r="L13" s="196"/>
      <c r="M13" s="516" t="s">
        <v>138</v>
      </c>
      <c r="N13" s="517"/>
      <c r="O13" s="517"/>
      <c r="P13" s="517"/>
      <c r="Q13" s="518"/>
      <c r="R13" s="509">
        <v>2211118</v>
      </c>
      <c r="S13" s="510"/>
      <c r="T13" s="510"/>
      <c r="U13" s="510"/>
      <c r="V13" s="511"/>
      <c r="W13" s="444" t="s">
        <v>139</v>
      </c>
      <c r="X13" s="445"/>
      <c r="Y13" s="445"/>
      <c r="Z13" s="445"/>
      <c r="AA13" s="445"/>
      <c r="AB13" s="435"/>
      <c r="AC13" s="479">
        <v>2747</v>
      </c>
      <c r="AD13" s="480"/>
      <c r="AE13" s="480"/>
      <c r="AF13" s="480"/>
      <c r="AG13" s="519"/>
      <c r="AH13" s="479">
        <v>2568</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2065825</v>
      </c>
      <c r="BO13" s="429"/>
      <c r="BP13" s="429"/>
      <c r="BQ13" s="429"/>
      <c r="BR13" s="429"/>
      <c r="BS13" s="429"/>
      <c r="BT13" s="429"/>
      <c r="BU13" s="430"/>
      <c r="BV13" s="428">
        <v>1820363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9.4</v>
      </c>
      <c r="CU13" s="426"/>
      <c r="CV13" s="426"/>
      <c r="CW13" s="426"/>
      <c r="CX13" s="426"/>
      <c r="CY13" s="426"/>
      <c r="CZ13" s="426"/>
      <c r="DA13" s="427"/>
      <c r="DB13" s="425">
        <v>10.5</v>
      </c>
      <c r="DC13" s="426"/>
      <c r="DD13" s="426"/>
      <c r="DE13" s="426"/>
      <c r="DF13" s="426"/>
      <c r="DG13" s="426"/>
      <c r="DH13" s="426"/>
      <c r="DI13" s="427"/>
      <c r="DJ13" s="185"/>
      <c r="DK13" s="185"/>
      <c r="DL13" s="185"/>
      <c r="DM13" s="185"/>
      <c r="DN13" s="185"/>
      <c r="DO13" s="185"/>
    </row>
    <row r="14" spans="1:119" ht="18.75" customHeight="1" thickBot="1" x14ac:dyDescent="0.25">
      <c r="A14" s="186"/>
      <c r="B14" s="491"/>
      <c r="C14" s="492"/>
      <c r="D14" s="492"/>
      <c r="E14" s="492"/>
      <c r="F14" s="492"/>
      <c r="G14" s="492"/>
      <c r="H14" s="492"/>
      <c r="I14" s="492"/>
      <c r="J14" s="492"/>
      <c r="K14" s="493"/>
      <c r="L14" s="506" t="s">
        <v>144</v>
      </c>
      <c r="M14" s="507"/>
      <c r="N14" s="507"/>
      <c r="O14" s="507"/>
      <c r="P14" s="507"/>
      <c r="Q14" s="508"/>
      <c r="R14" s="509">
        <v>2288240</v>
      </c>
      <c r="S14" s="510"/>
      <c r="T14" s="510"/>
      <c r="U14" s="510"/>
      <c r="V14" s="511"/>
      <c r="W14" s="418"/>
      <c r="X14" s="419"/>
      <c r="Y14" s="419"/>
      <c r="Z14" s="419"/>
      <c r="AA14" s="419"/>
      <c r="AB14" s="408"/>
      <c r="AC14" s="512">
        <v>0.3</v>
      </c>
      <c r="AD14" s="513"/>
      <c r="AE14" s="513"/>
      <c r="AF14" s="513"/>
      <c r="AG14" s="514"/>
      <c r="AH14" s="512">
        <v>0.3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v>118.2</v>
      </c>
      <c r="CU14" s="524"/>
      <c r="CV14" s="524"/>
      <c r="CW14" s="524"/>
      <c r="CX14" s="524"/>
      <c r="CY14" s="524"/>
      <c r="CZ14" s="524"/>
      <c r="DA14" s="525"/>
      <c r="DB14" s="523">
        <v>125</v>
      </c>
      <c r="DC14" s="524"/>
      <c r="DD14" s="524"/>
      <c r="DE14" s="524"/>
      <c r="DF14" s="524"/>
      <c r="DG14" s="524"/>
      <c r="DH14" s="524"/>
      <c r="DI14" s="525"/>
      <c r="DJ14" s="185"/>
      <c r="DK14" s="185"/>
      <c r="DL14" s="185"/>
      <c r="DM14" s="185"/>
      <c r="DN14" s="185"/>
      <c r="DO14" s="185"/>
    </row>
    <row r="15" spans="1:119" ht="18.75" customHeight="1" x14ac:dyDescent="0.2">
      <c r="A15" s="186"/>
      <c r="B15" s="491"/>
      <c r="C15" s="492"/>
      <c r="D15" s="492"/>
      <c r="E15" s="492"/>
      <c r="F15" s="492"/>
      <c r="G15" s="492"/>
      <c r="H15" s="492"/>
      <c r="I15" s="492"/>
      <c r="J15" s="492"/>
      <c r="K15" s="493"/>
      <c r="L15" s="196"/>
      <c r="M15" s="516" t="s">
        <v>146</v>
      </c>
      <c r="N15" s="517"/>
      <c r="O15" s="517"/>
      <c r="P15" s="517"/>
      <c r="Q15" s="518"/>
      <c r="R15" s="509">
        <v>2209684</v>
      </c>
      <c r="S15" s="510"/>
      <c r="T15" s="510"/>
      <c r="U15" s="510"/>
      <c r="V15" s="511"/>
      <c r="W15" s="444" t="s">
        <v>147</v>
      </c>
      <c r="X15" s="445"/>
      <c r="Y15" s="445"/>
      <c r="Z15" s="445"/>
      <c r="AA15" s="445"/>
      <c r="AB15" s="435"/>
      <c r="AC15" s="479">
        <v>250784</v>
      </c>
      <c r="AD15" s="480"/>
      <c r="AE15" s="480"/>
      <c r="AF15" s="480"/>
      <c r="AG15" s="519"/>
      <c r="AH15" s="479">
        <v>242070</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485160091</v>
      </c>
      <c r="BO15" s="392"/>
      <c r="BP15" s="392"/>
      <c r="BQ15" s="392"/>
      <c r="BR15" s="392"/>
      <c r="BS15" s="392"/>
      <c r="BT15" s="392"/>
      <c r="BU15" s="393"/>
      <c r="BV15" s="391">
        <v>475790971</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24.6</v>
      </c>
      <c r="AD16" s="513"/>
      <c r="AE16" s="513"/>
      <c r="AF16" s="513"/>
      <c r="AG16" s="514"/>
      <c r="AH16" s="512">
        <v>24.3</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491838223</v>
      </c>
      <c r="BO16" s="429"/>
      <c r="BP16" s="429"/>
      <c r="BQ16" s="429"/>
      <c r="BR16" s="429"/>
      <c r="BS16" s="429"/>
      <c r="BT16" s="429"/>
      <c r="BU16" s="430"/>
      <c r="BV16" s="428">
        <v>485411527</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5">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764435</v>
      </c>
      <c r="AD17" s="480"/>
      <c r="AE17" s="480"/>
      <c r="AF17" s="480"/>
      <c r="AG17" s="519"/>
      <c r="AH17" s="479">
        <v>752501</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616397452</v>
      </c>
      <c r="BO17" s="429"/>
      <c r="BP17" s="429"/>
      <c r="BQ17" s="429"/>
      <c r="BR17" s="429"/>
      <c r="BS17" s="429"/>
      <c r="BT17" s="429"/>
      <c r="BU17" s="430"/>
      <c r="BV17" s="428">
        <v>604336942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5">
      <c r="A18" s="186"/>
      <c r="B18" s="539" t="s">
        <v>157</v>
      </c>
      <c r="C18" s="471"/>
      <c r="D18" s="471"/>
      <c r="E18" s="540"/>
      <c r="F18" s="540"/>
      <c r="G18" s="540"/>
      <c r="H18" s="540"/>
      <c r="I18" s="540"/>
      <c r="J18" s="540"/>
      <c r="K18" s="540"/>
      <c r="L18" s="541">
        <v>326.5</v>
      </c>
      <c r="M18" s="541"/>
      <c r="N18" s="541"/>
      <c r="O18" s="541"/>
      <c r="P18" s="541"/>
      <c r="Q18" s="541"/>
      <c r="R18" s="542"/>
      <c r="S18" s="542"/>
      <c r="T18" s="542"/>
      <c r="U18" s="542"/>
      <c r="V18" s="543"/>
      <c r="W18" s="446"/>
      <c r="X18" s="447"/>
      <c r="Y18" s="447"/>
      <c r="Z18" s="447"/>
      <c r="AA18" s="447"/>
      <c r="AB18" s="438"/>
      <c r="AC18" s="544">
        <v>75.099999999999994</v>
      </c>
      <c r="AD18" s="545"/>
      <c r="AE18" s="545"/>
      <c r="AF18" s="545"/>
      <c r="AG18" s="546"/>
      <c r="AH18" s="544">
        <v>75.5</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647327368</v>
      </c>
      <c r="BO18" s="429"/>
      <c r="BP18" s="429"/>
      <c r="BQ18" s="429"/>
      <c r="BR18" s="429"/>
      <c r="BS18" s="429"/>
      <c r="BT18" s="429"/>
      <c r="BU18" s="430"/>
      <c r="BV18" s="428">
        <v>646014200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5">
      <c r="A19" s="186"/>
      <c r="B19" s="539" t="s">
        <v>159</v>
      </c>
      <c r="C19" s="471"/>
      <c r="D19" s="471"/>
      <c r="E19" s="540"/>
      <c r="F19" s="540"/>
      <c r="G19" s="540"/>
      <c r="H19" s="540"/>
      <c r="I19" s="540"/>
      <c r="J19" s="540"/>
      <c r="K19" s="540"/>
      <c r="L19" s="548">
        <v>7031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733465815</v>
      </c>
      <c r="BO19" s="429"/>
      <c r="BP19" s="429"/>
      <c r="BQ19" s="429"/>
      <c r="BR19" s="429"/>
      <c r="BS19" s="429"/>
      <c r="BT19" s="429"/>
      <c r="BU19" s="430"/>
      <c r="BV19" s="428">
        <v>719358263</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5">
      <c r="A20" s="186"/>
      <c r="B20" s="539" t="s">
        <v>161</v>
      </c>
      <c r="C20" s="471"/>
      <c r="D20" s="471"/>
      <c r="E20" s="540"/>
      <c r="F20" s="540"/>
      <c r="G20" s="540"/>
      <c r="H20" s="540"/>
      <c r="I20" s="540"/>
      <c r="J20" s="540"/>
      <c r="K20" s="540"/>
      <c r="L20" s="548">
        <v>1058497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2">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5">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2">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1410358746</v>
      </c>
      <c r="BO23" s="429"/>
      <c r="BP23" s="429"/>
      <c r="BQ23" s="429"/>
      <c r="BR23" s="429"/>
      <c r="BS23" s="429"/>
      <c r="BT23" s="429"/>
      <c r="BU23" s="430"/>
      <c r="BV23" s="428">
        <v>1444060015</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5">
      <c r="A24" s="186"/>
      <c r="B24" s="565"/>
      <c r="C24" s="566"/>
      <c r="D24" s="567"/>
      <c r="E24" s="478" t="s">
        <v>170</v>
      </c>
      <c r="F24" s="458"/>
      <c r="G24" s="458"/>
      <c r="H24" s="458"/>
      <c r="I24" s="458"/>
      <c r="J24" s="458"/>
      <c r="K24" s="459"/>
      <c r="L24" s="479">
        <v>1</v>
      </c>
      <c r="M24" s="480"/>
      <c r="N24" s="480"/>
      <c r="O24" s="480"/>
      <c r="P24" s="519"/>
      <c r="Q24" s="479">
        <v>5000</v>
      </c>
      <c r="R24" s="480"/>
      <c r="S24" s="480"/>
      <c r="T24" s="480"/>
      <c r="U24" s="480"/>
      <c r="V24" s="519"/>
      <c r="W24" s="578"/>
      <c r="X24" s="566"/>
      <c r="Y24" s="567"/>
      <c r="Z24" s="478" t="s">
        <v>171</v>
      </c>
      <c r="AA24" s="458"/>
      <c r="AB24" s="458"/>
      <c r="AC24" s="458"/>
      <c r="AD24" s="458"/>
      <c r="AE24" s="458"/>
      <c r="AF24" s="458"/>
      <c r="AG24" s="459"/>
      <c r="AH24" s="479">
        <v>15683</v>
      </c>
      <c r="AI24" s="480"/>
      <c r="AJ24" s="480"/>
      <c r="AK24" s="480"/>
      <c r="AL24" s="519"/>
      <c r="AM24" s="479">
        <v>49354401</v>
      </c>
      <c r="AN24" s="480"/>
      <c r="AO24" s="480"/>
      <c r="AP24" s="480"/>
      <c r="AQ24" s="480"/>
      <c r="AR24" s="519"/>
      <c r="AS24" s="479">
        <v>3147</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264976920</v>
      </c>
      <c r="BO24" s="429"/>
      <c r="BP24" s="429"/>
      <c r="BQ24" s="429"/>
      <c r="BR24" s="429"/>
      <c r="BS24" s="429"/>
      <c r="BT24" s="429"/>
      <c r="BU24" s="430"/>
      <c r="BV24" s="428">
        <v>290510642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2">
      <c r="A25" s="186"/>
      <c r="B25" s="565"/>
      <c r="C25" s="566"/>
      <c r="D25" s="567"/>
      <c r="E25" s="478" t="s">
        <v>173</v>
      </c>
      <c r="F25" s="458"/>
      <c r="G25" s="458"/>
      <c r="H25" s="458"/>
      <c r="I25" s="458"/>
      <c r="J25" s="458"/>
      <c r="K25" s="459"/>
      <c r="L25" s="479">
        <v>3</v>
      </c>
      <c r="M25" s="480"/>
      <c r="N25" s="480"/>
      <c r="O25" s="480"/>
      <c r="P25" s="519"/>
      <c r="Q25" s="479">
        <v>9468</v>
      </c>
      <c r="R25" s="480"/>
      <c r="S25" s="480"/>
      <c r="T25" s="480"/>
      <c r="U25" s="480"/>
      <c r="V25" s="519"/>
      <c r="W25" s="578"/>
      <c r="X25" s="566"/>
      <c r="Y25" s="567"/>
      <c r="Z25" s="478" t="s">
        <v>174</v>
      </c>
      <c r="AA25" s="458"/>
      <c r="AB25" s="458"/>
      <c r="AC25" s="458"/>
      <c r="AD25" s="458"/>
      <c r="AE25" s="458"/>
      <c r="AF25" s="458"/>
      <c r="AG25" s="459"/>
      <c r="AH25" s="479">
        <v>2330</v>
      </c>
      <c r="AI25" s="480"/>
      <c r="AJ25" s="480"/>
      <c r="AK25" s="480"/>
      <c r="AL25" s="519"/>
      <c r="AM25" s="479">
        <v>7125140</v>
      </c>
      <c r="AN25" s="480"/>
      <c r="AO25" s="480"/>
      <c r="AP25" s="480"/>
      <c r="AQ25" s="480"/>
      <c r="AR25" s="519"/>
      <c r="AS25" s="479">
        <v>3058</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178761242</v>
      </c>
      <c r="BO25" s="392"/>
      <c r="BP25" s="392"/>
      <c r="BQ25" s="392"/>
      <c r="BR25" s="392"/>
      <c r="BS25" s="392"/>
      <c r="BT25" s="392"/>
      <c r="BU25" s="393"/>
      <c r="BV25" s="391">
        <v>176998426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2">
      <c r="A26" s="186"/>
      <c r="B26" s="565"/>
      <c r="C26" s="566"/>
      <c r="D26" s="567"/>
      <c r="E26" s="478" t="s">
        <v>176</v>
      </c>
      <c r="F26" s="458"/>
      <c r="G26" s="458"/>
      <c r="H26" s="458"/>
      <c r="I26" s="458"/>
      <c r="J26" s="458"/>
      <c r="K26" s="459"/>
      <c r="L26" s="479">
        <v>1</v>
      </c>
      <c r="M26" s="480"/>
      <c r="N26" s="480"/>
      <c r="O26" s="480"/>
      <c r="P26" s="519"/>
      <c r="Q26" s="479">
        <v>5601</v>
      </c>
      <c r="R26" s="480"/>
      <c r="S26" s="480"/>
      <c r="T26" s="480"/>
      <c r="U26" s="480"/>
      <c r="V26" s="519"/>
      <c r="W26" s="578"/>
      <c r="X26" s="566"/>
      <c r="Y26" s="567"/>
      <c r="Z26" s="478" t="s">
        <v>177</v>
      </c>
      <c r="AA26" s="588"/>
      <c r="AB26" s="588"/>
      <c r="AC26" s="588"/>
      <c r="AD26" s="588"/>
      <c r="AE26" s="588"/>
      <c r="AF26" s="588"/>
      <c r="AG26" s="589"/>
      <c r="AH26" s="479">
        <v>2301</v>
      </c>
      <c r="AI26" s="480"/>
      <c r="AJ26" s="480"/>
      <c r="AK26" s="480"/>
      <c r="AL26" s="519"/>
      <c r="AM26" s="479">
        <v>7703748</v>
      </c>
      <c r="AN26" s="480"/>
      <c r="AO26" s="480"/>
      <c r="AP26" s="480"/>
      <c r="AQ26" s="480"/>
      <c r="AR26" s="519"/>
      <c r="AS26" s="479">
        <v>3348</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v>8492809</v>
      </c>
      <c r="BO26" s="429"/>
      <c r="BP26" s="429"/>
      <c r="BQ26" s="429"/>
      <c r="BR26" s="429"/>
      <c r="BS26" s="429"/>
      <c r="BT26" s="429"/>
      <c r="BU26" s="430"/>
      <c r="BV26" s="428">
        <v>8548784</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5">
      <c r="A27" s="186"/>
      <c r="B27" s="565"/>
      <c r="C27" s="566"/>
      <c r="D27" s="567"/>
      <c r="E27" s="478" t="s">
        <v>179</v>
      </c>
      <c r="F27" s="458"/>
      <c r="G27" s="458"/>
      <c r="H27" s="458"/>
      <c r="I27" s="458"/>
      <c r="J27" s="458"/>
      <c r="K27" s="459"/>
      <c r="L27" s="479">
        <v>1</v>
      </c>
      <c r="M27" s="480"/>
      <c r="N27" s="480"/>
      <c r="O27" s="480"/>
      <c r="P27" s="519"/>
      <c r="Q27" s="479">
        <v>10413</v>
      </c>
      <c r="R27" s="480"/>
      <c r="S27" s="480"/>
      <c r="T27" s="480"/>
      <c r="U27" s="480"/>
      <c r="V27" s="519"/>
      <c r="W27" s="578"/>
      <c r="X27" s="566"/>
      <c r="Y27" s="567"/>
      <c r="Z27" s="478" t="s">
        <v>180</v>
      </c>
      <c r="AA27" s="458"/>
      <c r="AB27" s="458"/>
      <c r="AC27" s="458"/>
      <c r="AD27" s="458"/>
      <c r="AE27" s="458"/>
      <c r="AF27" s="458"/>
      <c r="AG27" s="459"/>
      <c r="AH27" s="479">
        <v>10727</v>
      </c>
      <c r="AI27" s="480"/>
      <c r="AJ27" s="480"/>
      <c r="AK27" s="480"/>
      <c r="AL27" s="519"/>
      <c r="AM27" s="479">
        <v>38140720</v>
      </c>
      <c r="AN27" s="480"/>
      <c r="AO27" s="480"/>
      <c r="AP27" s="480"/>
      <c r="AQ27" s="480"/>
      <c r="AR27" s="519"/>
      <c r="AS27" s="479">
        <v>3556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2283000</v>
      </c>
      <c r="BO27" s="602"/>
      <c r="BP27" s="602"/>
      <c r="BQ27" s="602"/>
      <c r="BR27" s="602"/>
      <c r="BS27" s="602"/>
      <c r="BT27" s="602"/>
      <c r="BU27" s="603"/>
      <c r="BV27" s="601">
        <v>2283000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2">
      <c r="A28" s="186"/>
      <c r="B28" s="565"/>
      <c r="C28" s="566"/>
      <c r="D28" s="567"/>
      <c r="E28" s="478" t="s">
        <v>182</v>
      </c>
      <c r="F28" s="458"/>
      <c r="G28" s="458"/>
      <c r="H28" s="458"/>
      <c r="I28" s="458"/>
      <c r="J28" s="458"/>
      <c r="K28" s="459"/>
      <c r="L28" s="479">
        <v>1</v>
      </c>
      <c r="M28" s="480"/>
      <c r="N28" s="480"/>
      <c r="O28" s="480"/>
      <c r="P28" s="519"/>
      <c r="Q28" s="479">
        <v>9163</v>
      </c>
      <c r="R28" s="480"/>
      <c r="S28" s="480"/>
      <c r="T28" s="480"/>
      <c r="U28" s="480"/>
      <c r="V28" s="519"/>
      <c r="W28" s="578"/>
      <c r="X28" s="566"/>
      <c r="Y28" s="567"/>
      <c r="Z28" s="478" t="s">
        <v>183</v>
      </c>
      <c r="AA28" s="458"/>
      <c r="AB28" s="458"/>
      <c r="AC28" s="458"/>
      <c r="AD28" s="458"/>
      <c r="AE28" s="458"/>
      <c r="AF28" s="458"/>
      <c r="AG28" s="459"/>
      <c r="AH28" s="479" t="s">
        <v>127</v>
      </c>
      <c r="AI28" s="480"/>
      <c r="AJ28" s="480"/>
      <c r="AK28" s="480"/>
      <c r="AL28" s="519"/>
      <c r="AM28" s="479" t="s">
        <v>184</v>
      </c>
      <c r="AN28" s="480"/>
      <c r="AO28" s="480"/>
      <c r="AP28" s="480"/>
      <c r="AQ28" s="480"/>
      <c r="AR28" s="519"/>
      <c r="AS28" s="479" t="s">
        <v>128</v>
      </c>
      <c r="AT28" s="480"/>
      <c r="AU28" s="480"/>
      <c r="AV28" s="480"/>
      <c r="AW28" s="480"/>
      <c r="AX28" s="481"/>
      <c r="AY28" s="604" t="s">
        <v>185</v>
      </c>
      <c r="AZ28" s="605"/>
      <c r="BA28" s="605"/>
      <c r="BB28" s="606"/>
      <c r="BC28" s="388" t="s">
        <v>48</v>
      </c>
      <c r="BD28" s="389"/>
      <c r="BE28" s="389"/>
      <c r="BF28" s="389"/>
      <c r="BG28" s="389"/>
      <c r="BH28" s="389"/>
      <c r="BI28" s="389"/>
      <c r="BJ28" s="389"/>
      <c r="BK28" s="389"/>
      <c r="BL28" s="389"/>
      <c r="BM28" s="390"/>
      <c r="BN28" s="391">
        <v>16687501</v>
      </c>
      <c r="BO28" s="392"/>
      <c r="BP28" s="392"/>
      <c r="BQ28" s="392"/>
      <c r="BR28" s="392"/>
      <c r="BS28" s="392"/>
      <c r="BT28" s="392"/>
      <c r="BU28" s="393"/>
      <c r="BV28" s="391">
        <v>15667039</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2">
      <c r="A29" s="186"/>
      <c r="B29" s="565"/>
      <c r="C29" s="566"/>
      <c r="D29" s="567"/>
      <c r="E29" s="478" t="s">
        <v>186</v>
      </c>
      <c r="F29" s="458"/>
      <c r="G29" s="458"/>
      <c r="H29" s="458"/>
      <c r="I29" s="458"/>
      <c r="J29" s="458"/>
      <c r="K29" s="459"/>
      <c r="L29" s="479">
        <v>66</v>
      </c>
      <c r="M29" s="480"/>
      <c r="N29" s="480"/>
      <c r="O29" s="480"/>
      <c r="P29" s="519"/>
      <c r="Q29" s="479">
        <v>8415</v>
      </c>
      <c r="R29" s="480"/>
      <c r="S29" s="480"/>
      <c r="T29" s="480"/>
      <c r="U29" s="480"/>
      <c r="V29" s="519"/>
      <c r="W29" s="579"/>
      <c r="X29" s="580"/>
      <c r="Y29" s="581"/>
      <c r="Z29" s="478" t="s">
        <v>187</v>
      </c>
      <c r="AA29" s="458"/>
      <c r="AB29" s="458"/>
      <c r="AC29" s="458"/>
      <c r="AD29" s="458"/>
      <c r="AE29" s="458"/>
      <c r="AF29" s="458"/>
      <c r="AG29" s="459"/>
      <c r="AH29" s="479">
        <v>26410</v>
      </c>
      <c r="AI29" s="480"/>
      <c r="AJ29" s="480"/>
      <c r="AK29" s="480"/>
      <c r="AL29" s="519"/>
      <c r="AM29" s="479">
        <v>87495121</v>
      </c>
      <c r="AN29" s="480"/>
      <c r="AO29" s="480"/>
      <c r="AP29" s="480"/>
      <c r="AQ29" s="480"/>
      <c r="AR29" s="519"/>
      <c r="AS29" s="479">
        <v>3313</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8356832</v>
      </c>
      <c r="BO29" s="429"/>
      <c r="BP29" s="429"/>
      <c r="BQ29" s="429"/>
      <c r="BR29" s="429"/>
      <c r="BS29" s="429"/>
      <c r="BT29" s="429"/>
      <c r="BU29" s="430"/>
      <c r="BV29" s="428">
        <v>8975740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5">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99.4</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19044967</v>
      </c>
      <c r="BO30" s="602"/>
      <c r="BP30" s="602"/>
      <c r="BQ30" s="602"/>
      <c r="BR30" s="602"/>
      <c r="BS30" s="602"/>
      <c r="BT30" s="602"/>
      <c r="BU30" s="603"/>
      <c r="BV30" s="601">
        <v>16108535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198</v>
      </c>
      <c r="V33" s="452"/>
      <c r="W33" s="417" t="s">
        <v>199</v>
      </c>
      <c r="X33" s="417"/>
      <c r="Y33" s="417"/>
      <c r="Z33" s="417"/>
      <c r="AA33" s="417"/>
      <c r="AB33" s="417"/>
      <c r="AC33" s="417"/>
      <c r="AD33" s="417"/>
      <c r="AE33" s="417"/>
      <c r="AF33" s="417"/>
      <c r="AG33" s="417"/>
      <c r="AH33" s="417"/>
      <c r="AI33" s="417"/>
      <c r="AJ33" s="417"/>
      <c r="AK33" s="417"/>
      <c r="AL33" s="215"/>
      <c r="AM33" s="452" t="s">
        <v>196</v>
      </c>
      <c r="AN33" s="452"/>
      <c r="AO33" s="417" t="s">
        <v>199</v>
      </c>
      <c r="AP33" s="417"/>
      <c r="AQ33" s="417"/>
      <c r="AR33" s="417"/>
      <c r="AS33" s="417"/>
      <c r="AT33" s="417"/>
      <c r="AU33" s="417"/>
      <c r="AV33" s="417"/>
      <c r="AW33" s="417"/>
      <c r="AX33" s="417"/>
      <c r="AY33" s="417"/>
      <c r="AZ33" s="417"/>
      <c r="BA33" s="417"/>
      <c r="BB33" s="417"/>
      <c r="BC33" s="417"/>
      <c r="BD33" s="216"/>
      <c r="BE33" s="417" t="s">
        <v>200</v>
      </c>
      <c r="BF33" s="417"/>
      <c r="BG33" s="417" t="s">
        <v>201</v>
      </c>
      <c r="BH33" s="417"/>
      <c r="BI33" s="417"/>
      <c r="BJ33" s="417"/>
      <c r="BK33" s="417"/>
      <c r="BL33" s="417"/>
      <c r="BM33" s="417"/>
      <c r="BN33" s="417"/>
      <c r="BO33" s="417"/>
      <c r="BP33" s="417"/>
      <c r="BQ33" s="417"/>
      <c r="BR33" s="417"/>
      <c r="BS33" s="417"/>
      <c r="BT33" s="417"/>
      <c r="BU33" s="417"/>
      <c r="BV33" s="216"/>
      <c r="BW33" s="452" t="s">
        <v>200</v>
      </c>
      <c r="BX33" s="452"/>
      <c r="BY33" s="417" t="s">
        <v>202</v>
      </c>
      <c r="BZ33" s="417"/>
      <c r="CA33" s="417"/>
      <c r="CB33" s="417"/>
      <c r="CC33" s="417"/>
      <c r="CD33" s="417"/>
      <c r="CE33" s="417"/>
      <c r="CF33" s="417"/>
      <c r="CG33" s="417"/>
      <c r="CH33" s="417"/>
      <c r="CI33" s="417"/>
      <c r="CJ33" s="417"/>
      <c r="CK33" s="417"/>
      <c r="CL33" s="417"/>
      <c r="CM33" s="417"/>
      <c r="CN33" s="215"/>
      <c r="CO33" s="452" t="s">
        <v>203</v>
      </c>
      <c r="CP33" s="452"/>
      <c r="CQ33" s="417" t="s">
        <v>204</v>
      </c>
      <c r="CR33" s="417"/>
      <c r="CS33" s="417"/>
      <c r="CT33" s="417"/>
      <c r="CU33" s="417"/>
      <c r="CV33" s="417"/>
      <c r="CW33" s="417"/>
      <c r="CX33" s="417"/>
      <c r="CY33" s="417"/>
      <c r="CZ33" s="417"/>
      <c r="DA33" s="417"/>
      <c r="DB33" s="417"/>
      <c r="DC33" s="417"/>
      <c r="DD33" s="417"/>
      <c r="DE33" s="417"/>
      <c r="DF33" s="215"/>
      <c r="DG33" s="613" t="s">
        <v>205</v>
      </c>
      <c r="DH33" s="613"/>
      <c r="DI33" s="217"/>
      <c r="DJ33" s="185"/>
      <c r="DK33" s="185"/>
      <c r="DL33" s="185"/>
      <c r="DM33" s="185"/>
      <c r="DN33" s="185"/>
      <c r="DO33" s="185"/>
    </row>
    <row r="34" spans="1:119" ht="32.25" customHeight="1" x14ac:dyDescent="0.2">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8</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11</v>
      </c>
      <c r="AN34" s="614"/>
      <c r="AO34" s="615" t="str">
        <f>IF('各会計、関係団体の財政状況及び健全化判断比率'!B31="","",'各会計、関係団体の財政状況及び健全化判断比率'!B31)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213"/>
      <c r="BE34" s="614">
        <f>IF(BG34="","",MAX(C34:D43,U34:V43,AM34:AN43)+1)</f>
        <v>17</v>
      </c>
      <c r="BF34" s="614"/>
      <c r="BG34" s="615" t="str">
        <f>IF('各会計、関係団体の財政状況及び健全化判断比率'!B37="","",'各会計、関係団体の財政状況及び健全化判断比率'!B37)</f>
        <v>市場及びと畜場特別会計</v>
      </c>
      <c r="BH34" s="615"/>
      <c r="BI34" s="615"/>
      <c r="BJ34" s="615"/>
      <c r="BK34" s="615"/>
      <c r="BL34" s="615"/>
      <c r="BM34" s="615"/>
      <c r="BN34" s="615"/>
      <c r="BO34" s="615"/>
      <c r="BP34" s="615"/>
      <c r="BQ34" s="615"/>
      <c r="BR34" s="615"/>
      <c r="BS34" s="615"/>
      <c r="BT34" s="615"/>
      <c r="BU34" s="615"/>
      <c r="BV34" s="213"/>
      <c r="BW34" s="614">
        <f>IF(BY34="","",MAX(C34:D43,U34:V43,AM34:AN43,BE34:BF43)+1)</f>
        <v>20</v>
      </c>
      <c r="BX34" s="614"/>
      <c r="BY34" s="615" t="str">
        <f>IF('各会計、関係団体の財政状況及び健全化判断比率'!B68="","",'各会計、関係団体の財政状況及び健全化判断比率'!B68)</f>
        <v>名古屋港管理組合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29</v>
      </c>
      <c r="CP34" s="614"/>
      <c r="CQ34" s="615" t="str">
        <f>IF('各会計、関係団体の財政状況及び健全化判断比率'!BS7="","",'各会計、関係団体の財政状況及び健全化判断比率'!BS7)</f>
        <v>名古屋国際センター</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2">
      <c r="A35" s="186"/>
      <c r="B35" s="212"/>
      <c r="C35" s="614">
        <f>IF(E35="","",C34+1)</f>
        <v>2</v>
      </c>
      <c r="D35" s="614"/>
      <c r="E35" s="615" t="str">
        <f>IF('各会計、関係団体の財政状況及び健全化判断比率'!B8="","",'各会計、関係団体の財政状況及び健全化判断比率'!B8)</f>
        <v>母子父子寡婦福祉資金貸付金特別会計</v>
      </c>
      <c r="F35" s="615"/>
      <c r="G35" s="615"/>
      <c r="H35" s="615"/>
      <c r="I35" s="615"/>
      <c r="J35" s="615"/>
      <c r="K35" s="615"/>
      <c r="L35" s="615"/>
      <c r="M35" s="615"/>
      <c r="N35" s="615"/>
      <c r="O35" s="615"/>
      <c r="P35" s="615"/>
      <c r="Q35" s="615"/>
      <c r="R35" s="615"/>
      <c r="S35" s="615"/>
      <c r="T35" s="213"/>
      <c r="U35" s="614">
        <f>IF(W35="","",U34+1)</f>
        <v>9</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12</v>
      </c>
      <c r="AN35" s="614"/>
      <c r="AO35" s="615" t="str">
        <f>IF('各会計、関係団体の財政状況及び健全化判断比率'!B32="","",'各会計、関係団体の財政状況及び健全化判断比率'!B32)</f>
        <v>水道事業会計</v>
      </c>
      <c r="AP35" s="615"/>
      <c r="AQ35" s="615"/>
      <c r="AR35" s="615"/>
      <c r="AS35" s="615"/>
      <c r="AT35" s="615"/>
      <c r="AU35" s="615"/>
      <c r="AV35" s="615"/>
      <c r="AW35" s="615"/>
      <c r="AX35" s="615"/>
      <c r="AY35" s="615"/>
      <c r="AZ35" s="615"/>
      <c r="BA35" s="615"/>
      <c r="BB35" s="615"/>
      <c r="BC35" s="615"/>
      <c r="BD35" s="213"/>
      <c r="BE35" s="614">
        <f t="shared" ref="BE35:BE43" si="1">IF(BG35="","",BE34+1)</f>
        <v>18</v>
      </c>
      <c r="BF35" s="614"/>
      <c r="BG35" s="615" t="str">
        <f>IF('各会計、関係団体の財政状況及び健全化判断比率'!B38="","",'各会計、関係団体の財政状況及び健全化判断比率'!B38)</f>
        <v>名古屋城天守閣特別会計</v>
      </c>
      <c r="BH35" s="615"/>
      <c r="BI35" s="615"/>
      <c r="BJ35" s="615"/>
      <c r="BK35" s="615"/>
      <c r="BL35" s="615"/>
      <c r="BM35" s="615"/>
      <c r="BN35" s="615"/>
      <c r="BO35" s="615"/>
      <c r="BP35" s="615"/>
      <c r="BQ35" s="615"/>
      <c r="BR35" s="615"/>
      <c r="BS35" s="615"/>
      <c r="BT35" s="615"/>
      <c r="BU35" s="615"/>
      <c r="BV35" s="213"/>
      <c r="BW35" s="614">
        <f t="shared" ref="BW35:BW43" si="2">IF(BY35="","",BW34+1)</f>
        <v>21</v>
      </c>
      <c r="BX35" s="614"/>
      <c r="BY35" s="615" t="str">
        <f>IF('各会計、関係団体の財政状況及び健全化判断比率'!B69="","",'各会計、関係団体の財政状況及び健全化判断比率'!B69)</f>
        <v>名古屋港管理組合　基金特別会計</v>
      </c>
      <c r="BZ35" s="615"/>
      <c r="CA35" s="615"/>
      <c r="CB35" s="615"/>
      <c r="CC35" s="615"/>
      <c r="CD35" s="615"/>
      <c r="CE35" s="615"/>
      <c r="CF35" s="615"/>
      <c r="CG35" s="615"/>
      <c r="CH35" s="615"/>
      <c r="CI35" s="615"/>
      <c r="CJ35" s="615"/>
      <c r="CK35" s="615"/>
      <c r="CL35" s="615"/>
      <c r="CM35" s="615"/>
      <c r="CN35" s="213"/>
      <c r="CO35" s="614">
        <f t="shared" ref="CO35:CO43" si="3">IF(CQ35="","",CO34+1)</f>
        <v>30</v>
      </c>
      <c r="CP35" s="614"/>
      <c r="CQ35" s="615" t="str">
        <f>IF('各会計、関係団体の財政状況及び健全化判断比率'!BS8="","",'各会計、関係団体の財政状況及び健全化判断比率'!BS8)</f>
        <v>名古屋市民休暇村管理公社</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2">
      <c r="A36" s="186"/>
      <c r="B36" s="212"/>
      <c r="C36" s="614">
        <f>IF(E36="","",C35+1)</f>
        <v>3</v>
      </c>
      <c r="D36" s="614"/>
      <c r="E36" s="615" t="str">
        <f>IF('各会計、関係団体の財政状況及び健全化判断比率'!B9="","",'各会計、関係団体の財政状況及び健全化判断比率'!B9)</f>
        <v>土地区画整理組合貸付金特別会計</v>
      </c>
      <c r="F36" s="615"/>
      <c r="G36" s="615"/>
      <c r="H36" s="615"/>
      <c r="I36" s="615"/>
      <c r="J36" s="615"/>
      <c r="K36" s="615"/>
      <c r="L36" s="615"/>
      <c r="M36" s="615"/>
      <c r="N36" s="615"/>
      <c r="O36" s="615"/>
      <c r="P36" s="615"/>
      <c r="Q36" s="615"/>
      <c r="R36" s="615"/>
      <c r="S36" s="615"/>
      <c r="T36" s="213"/>
      <c r="U36" s="614">
        <f t="shared" ref="U36:U43" si="4">IF(W36="","",U35+1)</f>
        <v>10</v>
      </c>
      <c r="V36" s="614"/>
      <c r="W36" s="615" t="str">
        <f>IF('各会計、関係団体の財政状況及び健全化判断比率'!B30="","",'各会計、関係団体の財政状況及び健全化判断比率'!B30)</f>
        <v>介護保険特別会計</v>
      </c>
      <c r="X36" s="615"/>
      <c r="Y36" s="615"/>
      <c r="Z36" s="615"/>
      <c r="AA36" s="615"/>
      <c r="AB36" s="615"/>
      <c r="AC36" s="615"/>
      <c r="AD36" s="615"/>
      <c r="AE36" s="615"/>
      <c r="AF36" s="615"/>
      <c r="AG36" s="615"/>
      <c r="AH36" s="615"/>
      <c r="AI36" s="615"/>
      <c r="AJ36" s="615"/>
      <c r="AK36" s="615"/>
      <c r="AL36" s="213"/>
      <c r="AM36" s="614">
        <f t="shared" si="0"/>
        <v>13</v>
      </c>
      <c r="AN36" s="614"/>
      <c r="AO36" s="615" t="str">
        <f>IF('各会計、関係団体の財政状況及び健全化判断比率'!B33="","",'各会計、関係団体の財政状況及び健全化判断比率'!B33)</f>
        <v>工業用水道事業会計</v>
      </c>
      <c r="AP36" s="615"/>
      <c r="AQ36" s="615"/>
      <c r="AR36" s="615"/>
      <c r="AS36" s="615"/>
      <c r="AT36" s="615"/>
      <c r="AU36" s="615"/>
      <c r="AV36" s="615"/>
      <c r="AW36" s="615"/>
      <c r="AX36" s="615"/>
      <c r="AY36" s="615"/>
      <c r="AZ36" s="615"/>
      <c r="BA36" s="615"/>
      <c r="BB36" s="615"/>
      <c r="BC36" s="615"/>
      <c r="BD36" s="213"/>
      <c r="BE36" s="614">
        <f t="shared" si="1"/>
        <v>19</v>
      </c>
      <c r="BF36" s="614"/>
      <c r="BG36" s="615" t="str">
        <f>IF('各会計、関係団体の財政状況及び健全化判断比率'!B39="","",'各会計、関係団体の財政状況及び健全化判断比率'!B39)</f>
        <v>市街地再開発事業特別会計</v>
      </c>
      <c r="BH36" s="615"/>
      <c r="BI36" s="615"/>
      <c r="BJ36" s="615"/>
      <c r="BK36" s="615"/>
      <c r="BL36" s="615"/>
      <c r="BM36" s="615"/>
      <c r="BN36" s="615"/>
      <c r="BO36" s="615"/>
      <c r="BP36" s="615"/>
      <c r="BQ36" s="615"/>
      <c r="BR36" s="615"/>
      <c r="BS36" s="615"/>
      <c r="BT36" s="615"/>
      <c r="BU36" s="615"/>
      <c r="BV36" s="213"/>
      <c r="BW36" s="614">
        <f t="shared" si="2"/>
        <v>22</v>
      </c>
      <c r="BX36" s="614"/>
      <c r="BY36" s="615" t="str">
        <f>IF('各会計、関係団体の財政状況及び健全化判断比率'!B70="","",'各会計、関係団体の財政状況及び健全化判断比率'!B70)</f>
        <v>名古屋港管理組合　施設運営事業会計</v>
      </c>
      <c r="BZ36" s="615"/>
      <c r="CA36" s="615"/>
      <c r="CB36" s="615"/>
      <c r="CC36" s="615"/>
      <c r="CD36" s="615"/>
      <c r="CE36" s="615"/>
      <c r="CF36" s="615"/>
      <c r="CG36" s="615"/>
      <c r="CH36" s="615"/>
      <c r="CI36" s="615"/>
      <c r="CJ36" s="615"/>
      <c r="CK36" s="615"/>
      <c r="CL36" s="615"/>
      <c r="CM36" s="615"/>
      <c r="CN36" s="213"/>
      <c r="CO36" s="614">
        <f t="shared" si="3"/>
        <v>31</v>
      </c>
      <c r="CP36" s="614"/>
      <c r="CQ36" s="615" t="str">
        <f>IF('各会計、関係団体の財政状況及び健全化判断比率'!BS9="","",'各会計、関係団体の財政状況及び健全化判断比率'!BS9)</f>
        <v>名古屋フィルハーモニー交響楽団</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2">
      <c r="A37" s="186"/>
      <c r="B37" s="212"/>
      <c r="C37" s="614">
        <f>IF(E37="","",C36+1)</f>
        <v>4</v>
      </c>
      <c r="D37" s="614"/>
      <c r="E37" s="615" t="str">
        <f>IF('各会計、関係団体の財政状況及び健全化判断比率'!B10="","",'各会計、関係団体の財政状況及び健全化判断比率'!B10)</f>
        <v>墓地公園整備事業特別会計</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f t="shared" si="0"/>
        <v>14</v>
      </c>
      <c r="AN37" s="614"/>
      <c r="AO37" s="615" t="str">
        <f>IF('各会計、関係団体の財政状況及び健全化判断比率'!B34="","",'各会計、関係団体の財政状況及び健全化判断比率'!B34)</f>
        <v>下水道事業会計</v>
      </c>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23</v>
      </c>
      <c r="BX37" s="614"/>
      <c r="BY37" s="615" t="str">
        <f>IF('各会計、関係団体の財政状況及び健全化判断比率'!B71="","",'各会計、関係団体の財政状況及び健全化判断比率'!B71)</f>
        <v>名古屋港管理組合　埋立事業会計</v>
      </c>
      <c r="BZ37" s="615"/>
      <c r="CA37" s="615"/>
      <c r="CB37" s="615"/>
      <c r="CC37" s="615"/>
      <c r="CD37" s="615"/>
      <c r="CE37" s="615"/>
      <c r="CF37" s="615"/>
      <c r="CG37" s="615"/>
      <c r="CH37" s="615"/>
      <c r="CI37" s="615"/>
      <c r="CJ37" s="615"/>
      <c r="CK37" s="615"/>
      <c r="CL37" s="615"/>
      <c r="CM37" s="615"/>
      <c r="CN37" s="213"/>
      <c r="CO37" s="614">
        <f t="shared" si="3"/>
        <v>32</v>
      </c>
      <c r="CP37" s="614"/>
      <c r="CQ37" s="615" t="str">
        <f>IF('各会計、関係団体の財政状況及び健全化判断比率'!BS10="","",'各会計、関係団体の財政状況及び健全化判断比率'!BS10)</f>
        <v>名古屋市文化振興事業団</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2">
      <c r="A38" s="186"/>
      <c r="B38" s="212"/>
      <c r="C38" s="614">
        <f t="shared" ref="C38:C43" si="5">IF(E38="","",C37+1)</f>
        <v>5</v>
      </c>
      <c r="D38" s="614"/>
      <c r="E38" s="615" t="str">
        <f>IF('各会計、関係団体の財政状況及び健全化判断比率'!B11="","",'各会計、関係団体の財政状況及び健全化判断比率'!B11)</f>
        <v>基金特別会計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f t="shared" si="0"/>
        <v>15</v>
      </c>
      <c r="AN38" s="614"/>
      <c r="AO38" s="615" t="str">
        <f>IF('各会計、関係団体の財政状況及び健全化判断比率'!B35="","",'各会計、関係団体の財政状況及び健全化判断比率'!B35)</f>
        <v>自動車運送事業会計</v>
      </c>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24</v>
      </c>
      <c r="BX38" s="614"/>
      <c r="BY38" s="615" t="str">
        <f>IF('各会計、関係団体の財政状況及び健全化判断比率'!B72="","",'各会計、関係団体の財政状況及び健全化判断比率'!B72)</f>
        <v>愛知県競馬組合</v>
      </c>
      <c r="BZ38" s="615"/>
      <c r="CA38" s="615"/>
      <c r="CB38" s="615"/>
      <c r="CC38" s="615"/>
      <c r="CD38" s="615"/>
      <c r="CE38" s="615"/>
      <c r="CF38" s="615"/>
      <c r="CG38" s="615"/>
      <c r="CH38" s="615"/>
      <c r="CI38" s="615"/>
      <c r="CJ38" s="615"/>
      <c r="CK38" s="615"/>
      <c r="CL38" s="615"/>
      <c r="CM38" s="615"/>
      <c r="CN38" s="213"/>
      <c r="CO38" s="614">
        <f t="shared" si="3"/>
        <v>33</v>
      </c>
      <c r="CP38" s="614"/>
      <c r="CQ38" s="615" t="str">
        <f>IF('各会計、関係団体の財政状況及び健全化判断比率'!BS11="","",'各会計、関係団体の財政状況及び健全化判断比率'!BS11)</f>
        <v>名古屋産業振興公社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v>
      </c>
      <c r="DH38" s="616"/>
      <c r="DI38" s="217"/>
      <c r="DJ38" s="185"/>
      <c r="DK38" s="185"/>
      <c r="DL38" s="185"/>
      <c r="DM38" s="185"/>
      <c r="DN38" s="185"/>
      <c r="DO38" s="185"/>
    </row>
    <row r="39" spans="1:119" ht="32.25" customHeight="1" x14ac:dyDescent="0.2">
      <c r="A39" s="186"/>
      <c r="B39" s="212"/>
      <c r="C39" s="614">
        <f t="shared" si="5"/>
        <v>6</v>
      </c>
      <c r="D39" s="614"/>
      <c r="E39" s="615" t="str">
        <f>IF('各会計、関係団体の財政状況及び健全化判断比率'!B12="","",'各会計、関係団体の財政状況及び健全化判断比率'!B12)</f>
        <v>用地先行取得特別会計</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f t="shared" si="0"/>
        <v>16</v>
      </c>
      <c r="AN39" s="614"/>
      <c r="AO39" s="615" t="str">
        <f>IF('各会計、関係団体の財政状況及び健全化判断比率'!B36="","",'各会計、関係団体の財政状況及び健全化判断比率'!B36)</f>
        <v>高速度鉄道事業会計</v>
      </c>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25</v>
      </c>
      <c r="BX39" s="614"/>
      <c r="BY39" s="615" t="str">
        <f>IF('各会計、関係団体の財政状況及び健全化判断比率'!B73="","",'各会計、関係団体の財政状況及び健全化判断比率'!B73)</f>
        <v>名古屋競輪組合　一般会計</v>
      </c>
      <c r="BZ39" s="615"/>
      <c r="CA39" s="615"/>
      <c r="CB39" s="615"/>
      <c r="CC39" s="615"/>
      <c r="CD39" s="615"/>
      <c r="CE39" s="615"/>
      <c r="CF39" s="615"/>
      <c r="CG39" s="615"/>
      <c r="CH39" s="615"/>
      <c r="CI39" s="615"/>
      <c r="CJ39" s="615"/>
      <c r="CK39" s="615"/>
      <c r="CL39" s="615"/>
      <c r="CM39" s="615"/>
      <c r="CN39" s="213"/>
      <c r="CO39" s="614">
        <f t="shared" si="3"/>
        <v>34</v>
      </c>
      <c r="CP39" s="614"/>
      <c r="CQ39" s="615" t="str">
        <f>IF('各会計、関係団体の財政状況及び健全化判断比率'!BS12="","",'各会計、関係団体の財政状況及び健全化判断比率'!BS12)</f>
        <v>名古屋市中小企業共済会</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2">
      <c r="A40" s="186"/>
      <c r="B40" s="212"/>
      <c r="C40" s="614">
        <f t="shared" si="5"/>
        <v>7</v>
      </c>
      <c r="D40" s="614"/>
      <c r="E40" s="615" t="str">
        <f>IF('各会計、関係団体の財政状況及び健全化判断比率'!B13="","",'各会計、関係団体の財政状況及び健全化判断比率'!B13)</f>
        <v>公債特別会計</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26</v>
      </c>
      <c r="BX40" s="614"/>
      <c r="BY40" s="615" t="str">
        <f>IF('各会計、関係団体の財政状況及び健全化判断比率'!B74="","",'各会計、関係団体の財政状況及び健全化判断比率'!B74)</f>
        <v>名古屋競輪組合　競輪事業特別会計</v>
      </c>
      <c r="BZ40" s="615"/>
      <c r="CA40" s="615"/>
      <c r="CB40" s="615"/>
      <c r="CC40" s="615"/>
      <c r="CD40" s="615"/>
      <c r="CE40" s="615"/>
      <c r="CF40" s="615"/>
      <c r="CG40" s="615"/>
      <c r="CH40" s="615"/>
      <c r="CI40" s="615"/>
      <c r="CJ40" s="615"/>
      <c r="CK40" s="615"/>
      <c r="CL40" s="615"/>
      <c r="CM40" s="615"/>
      <c r="CN40" s="213"/>
      <c r="CO40" s="614">
        <f t="shared" si="3"/>
        <v>35</v>
      </c>
      <c r="CP40" s="614"/>
      <c r="CQ40" s="615" t="str">
        <f>IF('各会計、関係団体の財政状況及び健全化判断比率'!BS13="","",'各会計、関係団体の財政状況及び健全化判断比率'!BS13)</f>
        <v>名古屋食肉公社</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2">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27</v>
      </c>
      <c r="BX41" s="614"/>
      <c r="BY41" s="615" t="str">
        <f>IF('各会計、関係団体の財政状況及び健全化判断比率'!B75="","",'各会計、関係団体の財政状況及び健全化判断比率'!B75)</f>
        <v>愛知県後期高齢者医療広域連合　一般会計</v>
      </c>
      <c r="BZ41" s="615"/>
      <c r="CA41" s="615"/>
      <c r="CB41" s="615"/>
      <c r="CC41" s="615"/>
      <c r="CD41" s="615"/>
      <c r="CE41" s="615"/>
      <c r="CF41" s="615"/>
      <c r="CG41" s="615"/>
      <c r="CH41" s="615"/>
      <c r="CI41" s="615"/>
      <c r="CJ41" s="615"/>
      <c r="CK41" s="615"/>
      <c r="CL41" s="615"/>
      <c r="CM41" s="615"/>
      <c r="CN41" s="213"/>
      <c r="CO41" s="614">
        <f t="shared" si="3"/>
        <v>36</v>
      </c>
      <c r="CP41" s="614"/>
      <c r="CQ41" s="615" t="str">
        <f>IF('各会計、関係団体の財政状況及び健全化判断比率'!BS14="","",'各会計、関係団体の財政状況及び健全化判断比率'!BS14)</f>
        <v>名古屋市小規模事業金融公社</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2">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28</v>
      </c>
      <c r="BX42" s="614"/>
      <c r="BY42" s="615" t="str">
        <f>IF('各会計、関係団体の財政状況及び健全化判断比率'!B76="","",'各会計、関係団体の財政状況及び健全化判断比率'!B76)</f>
        <v>愛知県後期高齢者医療広域連合　後期高齢者医療特別会計</v>
      </c>
      <c r="BZ42" s="615"/>
      <c r="CA42" s="615"/>
      <c r="CB42" s="615"/>
      <c r="CC42" s="615"/>
      <c r="CD42" s="615"/>
      <c r="CE42" s="615"/>
      <c r="CF42" s="615"/>
      <c r="CG42" s="615"/>
      <c r="CH42" s="615"/>
      <c r="CI42" s="615"/>
      <c r="CJ42" s="615"/>
      <c r="CK42" s="615"/>
      <c r="CL42" s="615"/>
      <c r="CM42" s="615"/>
      <c r="CN42" s="213"/>
      <c r="CO42" s="614">
        <f t="shared" si="3"/>
        <v>37</v>
      </c>
      <c r="CP42" s="614"/>
      <c r="CQ42" s="615" t="str">
        <f>IF('各会計、関係団体の財政状況及び健全化判断比率'!BS15="","",'各会計、関係団体の財政状況及び健全化判断比率'!BS15)</f>
        <v>名古屋観光コンベンションビューロー</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2">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f t="shared" si="3"/>
        <v>38</v>
      </c>
      <c r="CP43" s="614"/>
      <c r="CQ43" s="615" t="str">
        <f>IF('各会計、関係団体の財政状況及び健全化判断比率'!BS16="","",'各会計、関係団体の財政状況及び健全化判断比率'!BS16)</f>
        <v>名古屋国際芸術文化交流財団</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iJ9RF8TT4eIn3QcdTtAho72aizqKEGvpwUqMpujZTo67YmiPhaKgsdbWwbLHHFakZtf83naaZA5yrCLwOrr8Xg==" saltValue="UYQypZjqWfw4HQfictJm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16" t="s">
        <v>562</v>
      </c>
      <c r="D34" s="1216"/>
      <c r="E34" s="1217"/>
      <c r="F34" s="32">
        <v>5.15</v>
      </c>
      <c r="G34" s="33">
        <v>5.52</v>
      </c>
      <c r="H34" s="33">
        <v>5.59</v>
      </c>
      <c r="I34" s="33">
        <v>4.9400000000000004</v>
      </c>
      <c r="J34" s="34">
        <v>4.95</v>
      </c>
      <c r="K34" s="22"/>
      <c r="L34" s="22"/>
      <c r="M34" s="22"/>
      <c r="N34" s="22"/>
      <c r="O34" s="22"/>
      <c r="P34" s="22"/>
    </row>
    <row r="35" spans="1:16" ht="39" customHeight="1" x14ac:dyDescent="0.2">
      <c r="A35" s="22"/>
      <c r="B35" s="35"/>
      <c r="C35" s="1210" t="s">
        <v>563</v>
      </c>
      <c r="D35" s="1211"/>
      <c r="E35" s="1212"/>
      <c r="F35" s="36">
        <v>4.57</v>
      </c>
      <c r="G35" s="37">
        <v>4.2699999999999996</v>
      </c>
      <c r="H35" s="37">
        <v>3.96</v>
      </c>
      <c r="I35" s="37">
        <v>3.37</v>
      </c>
      <c r="J35" s="38">
        <v>3.9</v>
      </c>
      <c r="K35" s="22"/>
      <c r="L35" s="22"/>
      <c r="M35" s="22"/>
      <c r="N35" s="22"/>
      <c r="O35" s="22"/>
      <c r="P35" s="22"/>
    </row>
    <row r="36" spans="1:16" ht="39" customHeight="1" x14ac:dyDescent="0.2">
      <c r="A36" s="22"/>
      <c r="B36" s="35"/>
      <c r="C36" s="1210" t="s">
        <v>564</v>
      </c>
      <c r="D36" s="1211"/>
      <c r="E36" s="1212"/>
      <c r="F36" s="36">
        <v>0.17</v>
      </c>
      <c r="G36" s="37">
        <v>0.21</v>
      </c>
      <c r="H36" s="37">
        <v>0.55000000000000004</v>
      </c>
      <c r="I36" s="37">
        <v>0.61</v>
      </c>
      <c r="J36" s="38">
        <v>0.86</v>
      </c>
      <c r="K36" s="22"/>
      <c r="L36" s="22"/>
      <c r="M36" s="22"/>
      <c r="N36" s="22"/>
      <c r="O36" s="22"/>
      <c r="P36" s="22"/>
    </row>
    <row r="37" spans="1:16" ht="39" customHeight="1" x14ac:dyDescent="0.2">
      <c r="A37" s="22"/>
      <c r="B37" s="35"/>
      <c r="C37" s="1210" t="s">
        <v>565</v>
      </c>
      <c r="D37" s="1211"/>
      <c r="E37" s="1212"/>
      <c r="F37" s="36">
        <v>0.31</v>
      </c>
      <c r="G37" s="37">
        <v>1.1100000000000001</v>
      </c>
      <c r="H37" s="37">
        <v>0.53</v>
      </c>
      <c r="I37" s="37">
        <v>0.48</v>
      </c>
      <c r="J37" s="38">
        <v>0.76</v>
      </c>
      <c r="K37" s="22"/>
      <c r="L37" s="22"/>
      <c r="M37" s="22"/>
      <c r="N37" s="22"/>
      <c r="O37" s="22"/>
      <c r="P37" s="22"/>
    </row>
    <row r="38" spans="1:16" ht="39" customHeight="1" x14ac:dyDescent="0.2">
      <c r="A38" s="22"/>
      <c r="B38" s="35"/>
      <c r="C38" s="1210" t="s">
        <v>566</v>
      </c>
      <c r="D38" s="1211"/>
      <c r="E38" s="1212"/>
      <c r="F38" s="36" t="s">
        <v>567</v>
      </c>
      <c r="G38" s="37" t="s">
        <v>568</v>
      </c>
      <c r="H38" s="37">
        <v>7.0000000000000007E-2</v>
      </c>
      <c r="I38" s="37">
        <v>0.23</v>
      </c>
      <c r="J38" s="38">
        <v>0.75</v>
      </c>
      <c r="K38" s="22"/>
      <c r="L38" s="22"/>
      <c r="M38" s="22"/>
      <c r="N38" s="22"/>
      <c r="O38" s="22"/>
      <c r="P38" s="22"/>
    </row>
    <row r="39" spans="1:16" ht="39" customHeight="1" x14ac:dyDescent="0.2">
      <c r="A39" s="22"/>
      <c r="B39" s="35"/>
      <c r="C39" s="1210" t="s">
        <v>569</v>
      </c>
      <c r="D39" s="1211"/>
      <c r="E39" s="1212"/>
      <c r="F39" s="36">
        <v>0.57999999999999996</v>
      </c>
      <c r="G39" s="37">
        <v>0.56000000000000005</v>
      </c>
      <c r="H39" s="37">
        <v>0.71</v>
      </c>
      <c r="I39" s="37">
        <v>0.49</v>
      </c>
      <c r="J39" s="38">
        <v>0.5</v>
      </c>
      <c r="K39" s="22"/>
      <c r="L39" s="22"/>
      <c r="M39" s="22"/>
      <c r="N39" s="22"/>
      <c r="O39" s="22"/>
      <c r="P39" s="22"/>
    </row>
    <row r="40" spans="1:16" ht="39" customHeight="1" x14ac:dyDescent="0.2">
      <c r="A40" s="22"/>
      <c r="B40" s="35"/>
      <c r="C40" s="1210" t="s">
        <v>570</v>
      </c>
      <c r="D40" s="1211"/>
      <c r="E40" s="1212"/>
      <c r="F40" s="36">
        <v>0.32</v>
      </c>
      <c r="G40" s="37">
        <v>0.37</v>
      </c>
      <c r="H40" s="37">
        <v>0.34</v>
      </c>
      <c r="I40" s="37">
        <v>0.34</v>
      </c>
      <c r="J40" s="38">
        <v>0.36</v>
      </c>
      <c r="K40" s="22"/>
      <c r="L40" s="22"/>
      <c r="M40" s="22"/>
      <c r="N40" s="22"/>
      <c r="O40" s="22"/>
      <c r="P40" s="22"/>
    </row>
    <row r="41" spans="1:16" ht="39" customHeight="1" x14ac:dyDescent="0.2">
      <c r="A41" s="22"/>
      <c r="B41" s="35"/>
      <c r="C41" s="1210" t="s">
        <v>571</v>
      </c>
      <c r="D41" s="1211"/>
      <c r="E41" s="1212"/>
      <c r="F41" s="36">
        <v>0.18</v>
      </c>
      <c r="G41" s="37">
        <v>0.18</v>
      </c>
      <c r="H41" s="37">
        <v>0.21</v>
      </c>
      <c r="I41" s="37">
        <v>0.18</v>
      </c>
      <c r="J41" s="38">
        <v>0.19</v>
      </c>
      <c r="K41" s="22"/>
      <c r="L41" s="22"/>
      <c r="M41" s="22"/>
      <c r="N41" s="22"/>
      <c r="O41" s="22"/>
      <c r="P41" s="22"/>
    </row>
    <row r="42" spans="1:16" ht="39" customHeight="1" x14ac:dyDescent="0.2">
      <c r="A42" s="22"/>
      <c r="B42" s="39"/>
      <c r="C42" s="1210" t="s">
        <v>572</v>
      </c>
      <c r="D42" s="1211"/>
      <c r="E42" s="1212"/>
      <c r="F42" s="36" t="s">
        <v>513</v>
      </c>
      <c r="G42" s="37" t="s">
        <v>573</v>
      </c>
      <c r="H42" s="37" t="s">
        <v>513</v>
      </c>
      <c r="I42" s="37" t="s">
        <v>513</v>
      </c>
      <c r="J42" s="38" t="s">
        <v>513</v>
      </c>
      <c r="K42" s="22"/>
      <c r="L42" s="22"/>
      <c r="M42" s="22"/>
      <c r="N42" s="22"/>
      <c r="O42" s="22"/>
      <c r="P42" s="22"/>
    </row>
    <row r="43" spans="1:16" ht="39" customHeight="1" thickBot="1" x14ac:dyDescent="0.25">
      <c r="A43" s="22"/>
      <c r="B43" s="40"/>
      <c r="C43" s="1213" t="s">
        <v>574</v>
      </c>
      <c r="D43" s="1214"/>
      <c r="E43" s="1215"/>
      <c r="F43" s="41">
        <v>0.32</v>
      </c>
      <c r="G43" s="42">
        <v>0</v>
      </c>
      <c r="H43" s="42">
        <v>0.23</v>
      </c>
      <c r="I43" s="42">
        <v>0.51</v>
      </c>
      <c r="J43" s="43">
        <v>7.0000000000000007E-2</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gDaNlieEApk9Gy1NfWbMfg4zxkzEe+X+pFlvlwiXYmJXQCJEMAxJRXDpwQ9egN0/ThCg4QlrxQr+O2yO50R5Q==" saltValue="n0Zn4Zq1j9wx3prkI4EN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85088</v>
      </c>
      <c r="L45" s="60">
        <v>77345</v>
      </c>
      <c r="M45" s="60">
        <v>78752</v>
      </c>
      <c r="N45" s="60">
        <v>75610</v>
      </c>
      <c r="O45" s="61">
        <v>75965</v>
      </c>
      <c r="P45" s="48"/>
      <c r="Q45" s="48"/>
      <c r="R45" s="48"/>
      <c r="S45" s="48"/>
      <c r="T45" s="48"/>
      <c r="U45" s="48"/>
    </row>
    <row r="46" spans="1:21" ht="30.75" customHeight="1" x14ac:dyDescent="0.2">
      <c r="A46" s="48"/>
      <c r="B46" s="1220"/>
      <c r="C46" s="1221"/>
      <c r="D46" s="62"/>
      <c r="E46" s="1226" t="s">
        <v>13</v>
      </c>
      <c r="F46" s="1226"/>
      <c r="G46" s="1226"/>
      <c r="H46" s="1226"/>
      <c r="I46" s="1226"/>
      <c r="J46" s="1227"/>
      <c r="K46" s="63">
        <v>13157</v>
      </c>
      <c r="L46" s="64">
        <v>14714</v>
      </c>
      <c r="M46" s="64">
        <v>13734</v>
      </c>
      <c r="N46" s="64">
        <v>10700</v>
      </c>
      <c r="O46" s="65">
        <v>9695</v>
      </c>
      <c r="P46" s="48"/>
      <c r="Q46" s="48"/>
      <c r="R46" s="48"/>
      <c r="S46" s="48"/>
      <c r="T46" s="48"/>
      <c r="U46" s="48"/>
    </row>
    <row r="47" spans="1:21" ht="30.75" customHeight="1" x14ac:dyDescent="0.2">
      <c r="A47" s="48"/>
      <c r="B47" s="1220"/>
      <c r="C47" s="1221"/>
      <c r="D47" s="62"/>
      <c r="E47" s="1226" t="s">
        <v>14</v>
      </c>
      <c r="F47" s="1226"/>
      <c r="G47" s="1226"/>
      <c r="H47" s="1226"/>
      <c r="I47" s="1226"/>
      <c r="J47" s="1227"/>
      <c r="K47" s="63">
        <v>55388</v>
      </c>
      <c r="L47" s="64">
        <v>54066</v>
      </c>
      <c r="M47" s="64">
        <v>52959</v>
      </c>
      <c r="N47" s="64">
        <v>52213</v>
      </c>
      <c r="O47" s="65">
        <v>51910</v>
      </c>
      <c r="P47" s="48"/>
      <c r="Q47" s="48"/>
      <c r="R47" s="48"/>
      <c r="S47" s="48"/>
      <c r="T47" s="48"/>
      <c r="U47" s="48"/>
    </row>
    <row r="48" spans="1:21" ht="30.75" customHeight="1" x14ac:dyDescent="0.2">
      <c r="A48" s="48"/>
      <c r="B48" s="1220"/>
      <c r="C48" s="1221"/>
      <c r="D48" s="62"/>
      <c r="E48" s="1226" t="s">
        <v>15</v>
      </c>
      <c r="F48" s="1226"/>
      <c r="G48" s="1226"/>
      <c r="H48" s="1226"/>
      <c r="I48" s="1226"/>
      <c r="J48" s="1227"/>
      <c r="K48" s="63">
        <v>42379</v>
      </c>
      <c r="L48" s="64">
        <v>42784</v>
      </c>
      <c r="M48" s="64">
        <v>43190</v>
      </c>
      <c r="N48" s="64">
        <v>42171</v>
      </c>
      <c r="O48" s="65">
        <v>40235</v>
      </c>
      <c r="P48" s="48"/>
      <c r="Q48" s="48"/>
      <c r="R48" s="48"/>
      <c r="S48" s="48"/>
      <c r="T48" s="48"/>
      <c r="U48" s="48"/>
    </row>
    <row r="49" spans="1:21" ht="30.75" customHeight="1" x14ac:dyDescent="0.2">
      <c r="A49" s="48"/>
      <c r="B49" s="1220"/>
      <c r="C49" s="1221"/>
      <c r="D49" s="62"/>
      <c r="E49" s="1226" t="s">
        <v>16</v>
      </c>
      <c r="F49" s="1226"/>
      <c r="G49" s="1226"/>
      <c r="H49" s="1226"/>
      <c r="I49" s="1226"/>
      <c r="J49" s="1227"/>
      <c r="K49" s="63">
        <v>4168</v>
      </c>
      <c r="L49" s="64">
        <v>4082</v>
      </c>
      <c r="M49" s="64">
        <v>4008</v>
      </c>
      <c r="N49" s="64">
        <v>3667</v>
      </c>
      <c r="O49" s="65">
        <v>3460</v>
      </c>
      <c r="P49" s="48"/>
      <c r="Q49" s="48"/>
      <c r="R49" s="48"/>
      <c r="S49" s="48"/>
      <c r="T49" s="48"/>
      <c r="U49" s="48"/>
    </row>
    <row r="50" spans="1:21" ht="30.75" customHeight="1" x14ac:dyDescent="0.2">
      <c r="A50" s="48"/>
      <c r="B50" s="1220"/>
      <c r="C50" s="1221"/>
      <c r="D50" s="62"/>
      <c r="E50" s="1226" t="s">
        <v>17</v>
      </c>
      <c r="F50" s="1226"/>
      <c r="G50" s="1226"/>
      <c r="H50" s="1226"/>
      <c r="I50" s="1226"/>
      <c r="J50" s="1227"/>
      <c r="K50" s="63">
        <v>328</v>
      </c>
      <c r="L50" s="64">
        <v>328</v>
      </c>
      <c r="M50" s="64">
        <v>328</v>
      </c>
      <c r="N50" s="64">
        <v>328</v>
      </c>
      <c r="O50" s="65">
        <v>1393</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513</v>
      </c>
      <c r="L51" s="64" t="s">
        <v>513</v>
      </c>
      <c r="M51" s="64" t="s">
        <v>513</v>
      </c>
      <c r="N51" s="64" t="s">
        <v>513</v>
      </c>
      <c r="O51" s="65" t="s">
        <v>513</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137111</v>
      </c>
      <c r="L52" s="64">
        <v>137767</v>
      </c>
      <c r="M52" s="64">
        <v>141283</v>
      </c>
      <c r="N52" s="64">
        <v>136606</v>
      </c>
      <c r="O52" s="65">
        <v>133661</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63397</v>
      </c>
      <c r="L53" s="69">
        <v>55552</v>
      </c>
      <c r="M53" s="69">
        <v>51688</v>
      </c>
      <c r="N53" s="69">
        <v>48083</v>
      </c>
      <c r="O53" s="70">
        <v>48997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2">
      <c r="B57" s="1234" t="s">
        <v>25</v>
      </c>
      <c r="C57" s="1235"/>
      <c r="D57" s="1238" t="s">
        <v>26</v>
      </c>
      <c r="E57" s="1239"/>
      <c r="F57" s="1239"/>
      <c r="G57" s="1239"/>
      <c r="H57" s="1239"/>
      <c r="I57" s="1239"/>
      <c r="J57" s="1240"/>
      <c r="K57" s="82">
        <v>198693</v>
      </c>
      <c r="L57" s="83">
        <v>188810</v>
      </c>
      <c r="M57" s="83">
        <v>187407</v>
      </c>
      <c r="N57" s="83">
        <v>182924</v>
      </c>
      <c r="O57" s="84">
        <v>193823</v>
      </c>
    </row>
    <row r="58" spans="1:21" ht="31.5" customHeight="1" thickBot="1" x14ac:dyDescent="0.25">
      <c r="B58" s="1236"/>
      <c r="C58" s="1237"/>
      <c r="D58" s="1241" t="s">
        <v>27</v>
      </c>
      <c r="E58" s="1242"/>
      <c r="F58" s="1242"/>
      <c r="G58" s="1242"/>
      <c r="H58" s="1242"/>
      <c r="I58" s="1242"/>
      <c r="J58" s="1243"/>
      <c r="K58" s="85">
        <v>266336</v>
      </c>
      <c r="L58" s="86">
        <v>268876</v>
      </c>
      <c r="M58" s="86">
        <v>264696</v>
      </c>
      <c r="N58" s="86">
        <v>259342</v>
      </c>
      <c r="O58" s="87">
        <v>269511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hDLBPmP5GHF0zSfZMr6Hntsq/ebgb80BjYKaw38m25sM1Jtw+z/YlPrUQJ94EhWkEEqILXFLQFu1luRbdyA==" saltValue="kANnX7G6VeqP/sXYSOZp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554</v>
      </c>
      <c r="J40" s="99" t="s">
        <v>555</v>
      </c>
      <c r="K40" s="99" t="s">
        <v>556</v>
      </c>
      <c r="L40" s="99" t="s">
        <v>557</v>
      </c>
      <c r="M40" s="100" t="s">
        <v>558</v>
      </c>
    </row>
    <row r="41" spans="2:13" ht="27.75" customHeight="1" x14ac:dyDescent="0.2">
      <c r="B41" s="1244" t="s">
        <v>30</v>
      </c>
      <c r="C41" s="1245"/>
      <c r="D41" s="101"/>
      <c r="E41" s="1250" t="s">
        <v>31</v>
      </c>
      <c r="F41" s="1250"/>
      <c r="G41" s="1250"/>
      <c r="H41" s="1251"/>
      <c r="I41" s="102">
        <v>1788771</v>
      </c>
      <c r="J41" s="103">
        <v>1731041</v>
      </c>
      <c r="K41" s="103">
        <v>1676816</v>
      </c>
      <c r="L41" s="103">
        <v>1643032</v>
      </c>
      <c r="M41" s="104">
        <v>1625291</v>
      </c>
    </row>
    <row r="42" spans="2:13" ht="27.75" customHeight="1" x14ac:dyDescent="0.2">
      <c r="B42" s="1246"/>
      <c r="C42" s="1247"/>
      <c r="D42" s="105"/>
      <c r="E42" s="1252" t="s">
        <v>32</v>
      </c>
      <c r="F42" s="1252"/>
      <c r="G42" s="1252"/>
      <c r="H42" s="1253"/>
      <c r="I42" s="106">
        <v>18906</v>
      </c>
      <c r="J42" s="107">
        <v>54527</v>
      </c>
      <c r="K42" s="107">
        <v>73137</v>
      </c>
      <c r="L42" s="107">
        <v>70293</v>
      </c>
      <c r="M42" s="108">
        <v>76975</v>
      </c>
    </row>
    <row r="43" spans="2:13" ht="27.75" customHeight="1" x14ac:dyDescent="0.2">
      <c r="B43" s="1246"/>
      <c r="C43" s="1247"/>
      <c r="D43" s="105"/>
      <c r="E43" s="1252" t="s">
        <v>33</v>
      </c>
      <c r="F43" s="1252"/>
      <c r="G43" s="1252"/>
      <c r="H43" s="1253"/>
      <c r="I43" s="106">
        <v>495047</v>
      </c>
      <c r="J43" s="107">
        <v>477921</v>
      </c>
      <c r="K43" s="107">
        <v>469130</v>
      </c>
      <c r="L43" s="107">
        <v>470916</v>
      </c>
      <c r="M43" s="108">
        <v>477475</v>
      </c>
    </row>
    <row r="44" spans="2:13" ht="27.75" customHeight="1" x14ac:dyDescent="0.2">
      <c r="B44" s="1246"/>
      <c r="C44" s="1247"/>
      <c r="D44" s="105"/>
      <c r="E44" s="1252" t="s">
        <v>34</v>
      </c>
      <c r="F44" s="1252"/>
      <c r="G44" s="1252"/>
      <c r="H44" s="1253"/>
      <c r="I44" s="106">
        <v>34754</v>
      </c>
      <c r="J44" s="107">
        <v>32666</v>
      </c>
      <c r="K44" s="107">
        <v>30663</v>
      </c>
      <c r="L44" s="107">
        <v>28886</v>
      </c>
      <c r="M44" s="108">
        <v>27513</v>
      </c>
    </row>
    <row r="45" spans="2:13" ht="27.75" customHeight="1" x14ac:dyDescent="0.2">
      <c r="B45" s="1246"/>
      <c r="C45" s="1247"/>
      <c r="D45" s="105"/>
      <c r="E45" s="1252" t="s">
        <v>35</v>
      </c>
      <c r="F45" s="1252"/>
      <c r="G45" s="1252"/>
      <c r="H45" s="1253"/>
      <c r="I45" s="106">
        <v>135177</v>
      </c>
      <c r="J45" s="107">
        <v>131581</v>
      </c>
      <c r="K45" s="107">
        <v>129477</v>
      </c>
      <c r="L45" s="107">
        <v>191580</v>
      </c>
      <c r="M45" s="108">
        <v>186548</v>
      </c>
    </row>
    <row r="46" spans="2:13" ht="27.75" customHeight="1" x14ac:dyDescent="0.2">
      <c r="B46" s="1246"/>
      <c r="C46" s="1247"/>
      <c r="D46" s="109"/>
      <c r="E46" s="1252" t="s">
        <v>36</v>
      </c>
      <c r="F46" s="1252"/>
      <c r="G46" s="1252"/>
      <c r="H46" s="1253"/>
      <c r="I46" s="106">
        <v>36614</v>
      </c>
      <c r="J46" s="107">
        <v>33890</v>
      </c>
      <c r="K46" s="107">
        <v>27027</v>
      </c>
      <c r="L46" s="107">
        <v>19639</v>
      </c>
      <c r="M46" s="108">
        <v>7489</v>
      </c>
    </row>
    <row r="47" spans="2:13" ht="27.75" customHeight="1" x14ac:dyDescent="0.2">
      <c r="B47" s="1246"/>
      <c r="C47" s="1247"/>
      <c r="D47" s="110"/>
      <c r="E47" s="1254" t="s">
        <v>37</v>
      </c>
      <c r="F47" s="1255"/>
      <c r="G47" s="1255"/>
      <c r="H47" s="1256"/>
      <c r="I47" s="106" t="s">
        <v>513</v>
      </c>
      <c r="J47" s="107" t="s">
        <v>513</v>
      </c>
      <c r="K47" s="107" t="s">
        <v>513</v>
      </c>
      <c r="L47" s="107" t="s">
        <v>513</v>
      </c>
      <c r="M47" s="108" t="s">
        <v>513</v>
      </c>
    </row>
    <row r="48" spans="2:13" ht="27.75" customHeight="1" x14ac:dyDescent="0.2">
      <c r="B48" s="1246"/>
      <c r="C48" s="1247"/>
      <c r="D48" s="105"/>
      <c r="E48" s="1252" t="s">
        <v>38</v>
      </c>
      <c r="F48" s="1252"/>
      <c r="G48" s="1252"/>
      <c r="H48" s="1253"/>
      <c r="I48" s="106" t="s">
        <v>513</v>
      </c>
      <c r="J48" s="107" t="s">
        <v>513</v>
      </c>
      <c r="K48" s="107" t="s">
        <v>513</v>
      </c>
      <c r="L48" s="107" t="s">
        <v>513</v>
      </c>
      <c r="M48" s="108" t="s">
        <v>513</v>
      </c>
    </row>
    <row r="49" spans="2:13" ht="27.75" customHeight="1" x14ac:dyDescent="0.2">
      <c r="B49" s="1248"/>
      <c r="C49" s="1249"/>
      <c r="D49" s="105"/>
      <c r="E49" s="1252" t="s">
        <v>39</v>
      </c>
      <c r="F49" s="1252"/>
      <c r="G49" s="1252"/>
      <c r="H49" s="1253"/>
      <c r="I49" s="106">
        <v>753</v>
      </c>
      <c r="J49" s="107">
        <v>534</v>
      </c>
      <c r="K49" s="107">
        <v>255</v>
      </c>
      <c r="L49" s="107" t="s">
        <v>513</v>
      </c>
      <c r="M49" s="108" t="s">
        <v>513</v>
      </c>
    </row>
    <row r="50" spans="2:13" ht="27.75" customHeight="1" x14ac:dyDescent="0.2">
      <c r="B50" s="1257" t="s">
        <v>40</v>
      </c>
      <c r="C50" s="1258"/>
      <c r="D50" s="111"/>
      <c r="E50" s="1252" t="s">
        <v>41</v>
      </c>
      <c r="F50" s="1252"/>
      <c r="G50" s="1252"/>
      <c r="H50" s="1253"/>
      <c r="I50" s="106">
        <v>235358</v>
      </c>
      <c r="J50" s="107">
        <v>234648</v>
      </c>
      <c r="K50" s="107">
        <v>229782</v>
      </c>
      <c r="L50" s="107">
        <v>238585</v>
      </c>
      <c r="M50" s="108">
        <v>258704</v>
      </c>
    </row>
    <row r="51" spans="2:13" ht="27.75" customHeight="1" x14ac:dyDescent="0.2">
      <c r="B51" s="1246"/>
      <c r="C51" s="1247"/>
      <c r="D51" s="105"/>
      <c r="E51" s="1252" t="s">
        <v>42</v>
      </c>
      <c r="F51" s="1252"/>
      <c r="G51" s="1252"/>
      <c r="H51" s="1253"/>
      <c r="I51" s="106">
        <v>560926</v>
      </c>
      <c r="J51" s="107">
        <v>549481</v>
      </c>
      <c r="K51" s="107">
        <v>564788</v>
      </c>
      <c r="L51" s="107">
        <v>565563</v>
      </c>
      <c r="M51" s="108">
        <v>571291</v>
      </c>
    </row>
    <row r="52" spans="2:13" ht="27.75" customHeight="1" x14ac:dyDescent="0.2">
      <c r="B52" s="1248"/>
      <c r="C52" s="1249"/>
      <c r="D52" s="105"/>
      <c r="E52" s="1252" t="s">
        <v>43</v>
      </c>
      <c r="F52" s="1252"/>
      <c r="G52" s="1252"/>
      <c r="H52" s="1253"/>
      <c r="I52" s="106">
        <v>983732</v>
      </c>
      <c r="J52" s="107">
        <v>967524</v>
      </c>
      <c r="K52" s="107">
        <v>937958</v>
      </c>
      <c r="L52" s="107">
        <v>915745</v>
      </c>
      <c r="M52" s="108">
        <v>898976</v>
      </c>
    </row>
    <row r="53" spans="2:13" ht="27.75" customHeight="1" thickBot="1" x14ac:dyDescent="0.25">
      <c r="B53" s="1259" t="s">
        <v>44</v>
      </c>
      <c r="C53" s="1260"/>
      <c r="D53" s="112"/>
      <c r="E53" s="1261" t="s">
        <v>45</v>
      </c>
      <c r="F53" s="1261"/>
      <c r="G53" s="1261"/>
      <c r="H53" s="1262"/>
      <c r="I53" s="113">
        <v>730006</v>
      </c>
      <c r="J53" s="114">
        <v>710507</v>
      </c>
      <c r="K53" s="114">
        <v>673978</v>
      </c>
      <c r="L53" s="114">
        <v>704454</v>
      </c>
      <c r="M53" s="115">
        <v>672321</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6dgNxuViEEpBp7Mwq2HbGHDhpyk5D+ETE52IlHZD2sUxOqWkjTI1HipElIMSby1jxJYiumFmYg1e1yTdUuVkA==" saltValue="cI77CcY2RCb5qUi1vN1U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556</v>
      </c>
      <c r="G54" s="124" t="s">
        <v>557</v>
      </c>
      <c r="H54" s="125" t="s">
        <v>558</v>
      </c>
    </row>
    <row r="55" spans="2:8" ht="52.5" customHeight="1" x14ac:dyDescent="0.2">
      <c r="B55" s="126"/>
      <c r="C55" s="1271" t="s">
        <v>48</v>
      </c>
      <c r="D55" s="1271"/>
      <c r="E55" s="1272"/>
      <c r="F55" s="127">
        <v>14067</v>
      </c>
      <c r="G55" s="127">
        <v>15667</v>
      </c>
      <c r="H55" s="128">
        <v>16688</v>
      </c>
    </row>
    <row r="56" spans="2:8" ht="52.5" customHeight="1" x14ac:dyDescent="0.2">
      <c r="B56" s="129"/>
      <c r="C56" s="1273" t="s">
        <v>49</v>
      </c>
      <c r="D56" s="1273"/>
      <c r="E56" s="1274"/>
      <c r="F56" s="130">
        <v>9303</v>
      </c>
      <c r="G56" s="130">
        <v>8976</v>
      </c>
      <c r="H56" s="131">
        <v>8357</v>
      </c>
    </row>
    <row r="57" spans="2:8" ht="53.25" customHeight="1" x14ac:dyDescent="0.2">
      <c r="B57" s="129"/>
      <c r="C57" s="1275" t="s">
        <v>50</v>
      </c>
      <c r="D57" s="1275"/>
      <c r="E57" s="1276"/>
      <c r="F57" s="132">
        <v>19037</v>
      </c>
      <c r="G57" s="132">
        <v>16109</v>
      </c>
      <c r="H57" s="133">
        <v>19045</v>
      </c>
    </row>
    <row r="58" spans="2:8" ht="45.75" customHeight="1" x14ac:dyDescent="0.2">
      <c r="B58" s="134"/>
      <c r="C58" s="1263" t="s">
        <v>582</v>
      </c>
      <c r="D58" s="1264"/>
      <c r="E58" s="1265"/>
      <c r="F58" s="135">
        <v>4187</v>
      </c>
      <c r="G58" s="135">
        <v>4157</v>
      </c>
      <c r="H58" s="136">
        <v>4112</v>
      </c>
    </row>
    <row r="59" spans="2:8" ht="45.75" customHeight="1" x14ac:dyDescent="0.2">
      <c r="B59" s="134"/>
      <c r="C59" s="1263" t="s">
        <v>580</v>
      </c>
      <c r="D59" s="1264"/>
      <c r="E59" s="1265"/>
      <c r="F59" s="135"/>
      <c r="G59" s="135"/>
      <c r="H59" s="136">
        <v>2854</v>
      </c>
    </row>
    <row r="60" spans="2:8" ht="45.75" customHeight="1" x14ac:dyDescent="0.2">
      <c r="B60" s="134"/>
      <c r="C60" s="1263" t="s">
        <v>583</v>
      </c>
      <c r="D60" s="1264"/>
      <c r="E60" s="1265"/>
      <c r="F60" s="135">
        <v>2271</v>
      </c>
      <c r="G60" s="135">
        <v>2268</v>
      </c>
      <c r="H60" s="136">
        <v>2266</v>
      </c>
    </row>
    <row r="61" spans="2:8" ht="45.75" customHeight="1" x14ac:dyDescent="0.2">
      <c r="B61" s="134"/>
      <c r="C61" s="1263" t="s">
        <v>581</v>
      </c>
      <c r="D61" s="1264"/>
      <c r="E61" s="1265"/>
      <c r="F61" s="135"/>
      <c r="G61" s="135"/>
      <c r="H61" s="136">
        <v>2050</v>
      </c>
    </row>
    <row r="62" spans="2:8" ht="45.75" customHeight="1" thickBot="1" x14ac:dyDescent="0.25">
      <c r="B62" s="137"/>
      <c r="C62" s="1266" t="s">
        <v>584</v>
      </c>
      <c r="D62" s="1267"/>
      <c r="E62" s="1268"/>
      <c r="F62" s="138">
        <v>3259</v>
      </c>
      <c r="G62" s="138">
        <v>2591</v>
      </c>
      <c r="H62" s="139">
        <v>1725</v>
      </c>
    </row>
    <row r="63" spans="2:8" ht="52.5" customHeight="1" thickBot="1" x14ac:dyDescent="0.25">
      <c r="B63" s="140"/>
      <c r="C63" s="1269" t="s">
        <v>51</v>
      </c>
      <c r="D63" s="1269"/>
      <c r="E63" s="1270"/>
      <c r="F63" s="141">
        <v>42406</v>
      </c>
      <c r="G63" s="141">
        <v>40751</v>
      </c>
      <c r="H63" s="142">
        <v>44089</v>
      </c>
    </row>
    <row r="64" spans="2:8" ht="15" customHeight="1" x14ac:dyDescent="0.2"/>
    <row r="65" ht="0" hidden="1" customHeight="1" x14ac:dyDescent="0.2"/>
    <row r="66" ht="0" hidden="1" customHeight="1" x14ac:dyDescent="0.2"/>
  </sheetData>
  <sheetProtection algorithmName="SHA-512" hashValue="/mB7UfmrTGWEZEyGS0dgcD7XoLSaHRAMbIm8KZeEgw6WGcarTYkEmFcmjKWGWK9TOru4XLarvYFGw4dta3pRpQ==" saltValue="zSuJJsYD0UCoMcYpNO3K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79" customWidth="1"/>
    <col min="2" max="107" width="2.453125" style="1279" customWidth="1"/>
    <col min="108" max="108" width="6.08984375" style="1287" customWidth="1"/>
    <col min="109" max="109" width="5.90625" style="1286" customWidth="1"/>
    <col min="110" max="110" width="19.08984375" style="1279" hidden="1"/>
    <col min="111" max="115" width="12.6328125" style="1279" hidden="1"/>
    <col min="116" max="349" width="8.6328125" style="1279" hidden="1"/>
    <col min="350" max="355" width="14.90625" style="1279" hidden="1"/>
    <col min="356" max="357" width="15.90625" style="1279" hidden="1"/>
    <col min="358" max="363" width="16.08984375" style="1279" hidden="1"/>
    <col min="364" max="364" width="6.08984375" style="1279" hidden="1"/>
    <col min="365" max="365" width="3" style="1279" hidden="1"/>
    <col min="366" max="605" width="8.6328125" style="1279" hidden="1"/>
    <col min="606" max="611" width="14.90625" style="1279" hidden="1"/>
    <col min="612" max="613" width="15.90625" style="1279" hidden="1"/>
    <col min="614" max="619" width="16.08984375" style="1279" hidden="1"/>
    <col min="620" max="620" width="6.08984375" style="1279" hidden="1"/>
    <col min="621" max="621" width="3" style="1279" hidden="1"/>
    <col min="622" max="861" width="8.6328125" style="1279" hidden="1"/>
    <col min="862" max="867" width="14.90625" style="1279" hidden="1"/>
    <col min="868" max="869" width="15.90625" style="1279" hidden="1"/>
    <col min="870" max="875" width="16.08984375" style="1279" hidden="1"/>
    <col min="876" max="876" width="6.08984375" style="1279" hidden="1"/>
    <col min="877" max="877" width="3" style="1279" hidden="1"/>
    <col min="878" max="1117" width="8.6328125" style="1279" hidden="1"/>
    <col min="1118" max="1123" width="14.90625" style="1279" hidden="1"/>
    <col min="1124" max="1125" width="15.90625" style="1279" hidden="1"/>
    <col min="1126" max="1131" width="16.08984375" style="1279" hidden="1"/>
    <col min="1132" max="1132" width="6.08984375" style="1279" hidden="1"/>
    <col min="1133" max="1133" width="3" style="1279" hidden="1"/>
    <col min="1134" max="1373" width="8.6328125" style="1279" hidden="1"/>
    <col min="1374" max="1379" width="14.90625" style="1279" hidden="1"/>
    <col min="1380" max="1381" width="15.90625" style="1279" hidden="1"/>
    <col min="1382" max="1387" width="16.08984375" style="1279" hidden="1"/>
    <col min="1388" max="1388" width="6.08984375" style="1279" hidden="1"/>
    <col min="1389" max="1389" width="3" style="1279" hidden="1"/>
    <col min="1390" max="1629" width="8.6328125" style="1279" hidden="1"/>
    <col min="1630" max="1635" width="14.90625" style="1279" hidden="1"/>
    <col min="1636" max="1637" width="15.90625" style="1279" hidden="1"/>
    <col min="1638" max="1643" width="16.08984375" style="1279" hidden="1"/>
    <col min="1644" max="1644" width="6.08984375" style="1279" hidden="1"/>
    <col min="1645" max="1645" width="3" style="1279" hidden="1"/>
    <col min="1646" max="1885" width="8.6328125" style="1279" hidden="1"/>
    <col min="1886" max="1891" width="14.90625" style="1279" hidden="1"/>
    <col min="1892" max="1893" width="15.90625" style="1279" hidden="1"/>
    <col min="1894" max="1899" width="16.08984375" style="1279" hidden="1"/>
    <col min="1900" max="1900" width="6.08984375" style="1279" hidden="1"/>
    <col min="1901" max="1901" width="3" style="1279" hidden="1"/>
    <col min="1902" max="2141" width="8.6328125" style="1279" hidden="1"/>
    <col min="2142" max="2147" width="14.90625" style="1279" hidden="1"/>
    <col min="2148" max="2149" width="15.90625" style="1279" hidden="1"/>
    <col min="2150" max="2155" width="16.08984375" style="1279" hidden="1"/>
    <col min="2156" max="2156" width="6.08984375" style="1279" hidden="1"/>
    <col min="2157" max="2157" width="3" style="1279" hidden="1"/>
    <col min="2158" max="2397" width="8.6328125" style="1279" hidden="1"/>
    <col min="2398" max="2403" width="14.90625" style="1279" hidden="1"/>
    <col min="2404" max="2405" width="15.90625" style="1279" hidden="1"/>
    <col min="2406" max="2411" width="16.08984375" style="1279" hidden="1"/>
    <col min="2412" max="2412" width="6.08984375" style="1279" hidden="1"/>
    <col min="2413" max="2413" width="3" style="1279" hidden="1"/>
    <col min="2414" max="2653" width="8.6328125" style="1279" hidden="1"/>
    <col min="2654" max="2659" width="14.90625" style="1279" hidden="1"/>
    <col min="2660" max="2661" width="15.90625" style="1279" hidden="1"/>
    <col min="2662" max="2667" width="16.08984375" style="1279" hidden="1"/>
    <col min="2668" max="2668" width="6.08984375" style="1279" hidden="1"/>
    <col min="2669" max="2669" width="3" style="1279" hidden="1"/>
    <col min="2670" max="2909" width="8.6328125" style="1279" hidden="1"/>
    <col min="2910" max="2915" width="14.90625" style="1279" hidden="1"/>
    <col min="2916" max="2917" width="15.90625" style="1279" hidden="1"/>
    <col min="2918" max="2923" width="16.08984375" style="1279" hidden="1"/>
    <col min="2924" max="2924" width="6.08984375" style="1279" hidden="1"/>
    <col min="2925" max="2925" width="3" style="1279" hidden="1"/>
    <col min="2926" max="3165" width="8.6328125" style="1279" hidden="1"/>
    <col min="3166" max="3171" width="14.90625" style="1279" hidden="1"/>
    <col min="3172" max="3173" width="15.90625" style="1279" hidden="1"/>
    <col min="3174" max="3179" width="16.08984375" style="1279" hidden="1"/>
    <col min="3180" max="3180" width="6.08984375" style="1279" hidden="1"/>
    <col min="3181" max="3181" width="3" style="1279" hidden="1"/>
    <col min="3182" max="3421" width="8.6328125" style="1279" hidden="1"/>
    <col min="3422" max="3427" width="14.90625" style="1279" hidden="1"/>
    <col min="3428" max="3429" width="15.90625" style="1279" hidden="1"/>
    <col min="3430" max="3435" width="16.08984375" style="1279" hidden="1"/>
    <col min="3436" max="3436" width="6.08984375" style="1279" hidden="1"/>
    <col min="3437" max="3437" width="3" style="1279" hidden="1"/>
    <col min="3438" max="3677" width="8.6328125" style="1279" hidden="1"/>
    <col min="3678" max="3683" width="14.90625" style="1279" hidden="1"/>
    <col min="3684" max="3685" width="15.90625" style="1279" hidden="1"/>
    <col min="3686" max="3691" width="16.08984375" style="1279" hidden="1"/>
    <col min="3692" max="3692" width="6.08984375" style="1279" hidden="1"/>
    <col min="3693" max="3693" width="3" style="1279" hidden="1"/>
    <col min="3694" max="3933" width="8.6328125" style="1279" hidden="1"/>
    <col min="3934" max="3939" width="14.90625" style="1279" hidden="1"/>
    <col min="3940" max="3941" width="15.90625" style="1279" hidden="1"/>
    <col min="3942" max="3947" width="16.08984375" style="1279" hidden="1"/>
    <col min="3948" max="3948" width="6.08984375" style="1279" hidden="1"/>
    <col min="3949" max="3949" width="3" style="1279" hidden="1"/>
    <col min="3950" max="4189" width="8.6328125" style="1279" hidden="1"/>
    <col min="4190" max="4195" width="14.90625" style="1279" hidden="1"/>
    <col min="4196" max="4197" width="15.90625" style="1279" hidden="1"/>
    <col min="4198" max="4203" width="16.08984375" style="1279" hidden="1"/>
    <col min="4204" max="4204" width="6.08984375" style="1279" hidden="1"/>
    <col min="4205" max="4205" width="3" style="1279" hidden="1"/>
    <col min="4206" max="4445" width="8.6328125" style="1279" hidden="1"/>
    <col min="4446" max="4451" width="14.90625" style="1279" hidden="1"/>
    <col min="4452" max="4453" width="15.90625" style="1279" hidden="1"/>
    <col min="4454" max="4459" width="16.08984375" style="1279" hidden="1"/>
    <col min="4460" max="4460" width="6.08984375" style="1279" hidden="1"/>
    <col min="4461" max="4461" width="3" style="1279" hidden="1"/>
    <col min="4462" max="4701" width="8.6328125" style="1279" hidden="1"/>
    <col min="4702" max="4707" width="14.90625" style="1279" hidden="1"/>
    <col min="4708" max="4709" width="15.90625" style="1279" hidden="1"/>
    <col min="4710" max="4715" width="16.08984375" style="1279" hidden="1"/>
    <col min="4716" max="4716" width="6.08984375" style="1279" hidden="1"/>
    <col min="4717" max="4717" width="3" style="1279" hidden="1"/>
    <col min="4718" max="4957" width="8.6328125" style="1279" hidden="1"/>
    <col min="4958" max="4963" width="14.90625" style="1279" hidden="1"/>
    <col min="4964" max="4965" width="15.90625" style="1279" hidden="1"/>
    <col min="4966" max="4971" width="16.08984375" style="1279" hidden="1"/>
    <col min="4972" max="4972" width="6.08984375" style="1279" hidden="1"/>
    <col min="4973" max="4973" width="3" style="1279" hidden="1"/>
    <col min="4974" max="5213" width="8.6328125" style="1279" hidden="1"/>
    <col min="5214" max="5219" width="14.90625" style="1279" hidden="1"/>
    <col min="5220" max="5221" width="15.90625" style="1279" hidden="1"/>
    <col min="5222" max="5227" width="16.08984375" style="1279" hidden="1"/>
    <col min="5228" max="5228" width="6.08984375" style="1279" hidden="1"/>
    <col min="5229" max="5229" width="3" style="1279" hidden="1"/>
    <col min="5230" max="5469" width="8.6328125" style="1279" hidden="1"/>
    <col min="5470" max="5475" width="14.90625" style="1279" hidden="1"/>
    <col min="5476" max="5477" width="15.90625" style="1279" hidden="1"/>
    <col min="5478" max="5483" width="16.08984375" style="1279" hidden="1"/>
    <col min="5484" max="5484" width="6.08984375" style="1279" hidden="1"/>
    <col min="5485" max="5485" width="3" style="1279" hidden="1"/>
    <col min="5486" max="5725" width="8.6328125" style="1279" hidden="1"/>
    <col min="5726" max="5731" width="14.90625" style="1279" hidden="1"/>
    <col min="5732" max="5733" width="15.90625" style="1279" hidden="1"/>
    <col min="5734" max="5739" width="16.08984375" style="1279" hidden="1"/>
    <col min="5740" max="5740" width="6.08984375" style="1279" hidden="1"/>
    <col min="5741" max="5741" width="3" style="1279" hidden="1"/>
    <col min="5742" max="5981" width="8.6328125" style="1279" hidden="1"/>
    <col min="5982" max="5987" width="14.90625" style="1279" hidden="1"/>
    <col min="5988" max="5989" width="15.90625" style="1279" hidden="1"/>
    <col min="5990" max="5995" width="16.08984375" style="1279" hidden="1"/>
    <col min="5996" max="5996" width="6.08984375" style="1279" hidden="1"/>
    <col min="5997" max="5997" width="3" style="1279" hidden="1"/>
    <col min="5998" max="6237" width="8.6328125" style="1279" hidden="1"/>
    <col min="6238" max="6243" width="14.90625" style="1279" hidden="1"/>
    <col min="6244" max="6245" width="15.90625" style="1279" hidden="1"/>
    <col min="6246" max="6251" width="16.08984375" style="1279" hidden="1"/>
    <col min="6252" max="6252" width="6.08984375" style="1279" hidden="1"/>
    <col min="6253" max="6253" width="3" style="1279" hidden="1"/>
    <col min="6254" max="6493" width="8.6328125" style="1279" hidden="1"/>
    <col min="6494" max="6499" width="14.90625" style="1279" hidden="1"/>
    <col min="6500" max="6501" width="15.90625" style="1279" hidden="1"/>
    <col min="6502" max="6507" width="16.08984375" style="1279" hidden="1"/>
    <col min="6508" max="6508" width="6.08984375" style="1279" hidden="1"/>
    <col min="6509" max="6509" width="3" style="1279" hidden="1"/>
    <col min="6510" max="6749" width="8.6328125" style="1279" hidden="1"/>
    <col min="6750" max="6755" width="14.90625" style="1279" hidden="1"/>
    <col min="6756" max="6757" width="15.90625" style="1279" hidden="1"/>
    <col min="6758" max="6763" width="16.08984375" style="1279" hidden="1"/>
    <col min="6764" max="6764" width="6.08984375" style="1279" hidden="1"/>
    <col min="6765" max="6765" width="3" style="1279" hidden="1"/>
    <col min="6766" max="7005" width="8.6328125" style="1279" hidden="1"/>
    <col min="7006" max="7011" width="14.90625" style="1279" hidden="1"/>
    <col min="7012" max="7013" width="15.90625" style="1279" hidden="1"/>
    <col min="7014" max="7019" width="16.08984375" style="1279" hidden="1"/>
    <col min="7020" max="7020" width="6.08984375" style="1279" hidden="1"/>
    <col min="7021" max="7021" width="3" style="1279" hidden="1"/>
    <col min="7022" max="7261" width="8.6328125" style="1279" hidden="1"/>
    <col min="7262" max="7267" width="14.90625" style="1279" hidden="1"/>
    <col min="7268" max="7269" width="15.90625" style="1279" hidden="1"/>
    <col min="7270" max="7275" width="16.08984375" style="1279" hidden="1"/>
    <col min="7276" max="7276" width="6.08984375" style="1279" hidden="1"/>
    <col min="7277" max="7277" width="3" style="1279" hidden="1"/>
    <col min="7278" max="7517" width="8.6328125" style="1279" hidden="1"/>
    <col min="7518" max="7523" width="14.90625" style="1279" hidden="1"/>
    <col min="7524" max="7525" width="15.90625" style="1279" hidden="1"/>
    <col min="7526" max="7531" width="16.08984375" style="1279" hidden="1"/>
    <col min="7532" max="7532" width="6.08984375" style="1279" hidden="1"/>
    <col min="7533" max="7533" width="3" style="1279" hidden="1"/>
    <col min="7534" max="7773" width="8.6328125" style="1279" hidden="1"/>
    <col min="7774" max="7779" width="14.90625" style="1279" hidden="1"/>
    <col min="7780" max="7781" width="15.90625" style="1279" hidden="1"/>
    <col min="7782" max="7787" width="16.08984375" style="1279" hidden="1"/>
    <col min="7788" max="7788" width="6.08984375" style="1279" hidden="1"/>
    <col min="7789" max="7789" width="3" style="1279" hidden="1"/>
    <col min="7790" max="8029" width="8.6328125" style="1279" hidden="1"/>
    <col min="8030" max="8035" width="14.90625" style="1279" hidden="1"/>
    <col min="8036" max="8037" width="15.90625" style="1279" hidden="1"/>
    <col min="8038" max="8043" width="16.08984375" style="1279" hidden="1"/>
    <col min="8044" max="8044" width="6.08984375" style="1279" hidden="1"/>
    <col min="8045" max="8045" width="3" style="1279" hidden="1"/>
    <col min="8046" max="8285" width="8.6328125" style="1279" hidden="1"/>
    <col min="8286" max="8291" width="14.90625" style="1279" hidden="1"/>
    <col min="8292" max="8293" width="15.90625" style="1279" hidden="1"/>
    <col min="8294" max="8299" width="16.08984375" style="1279" hidden="1"/>
    <col min="8300" max="8300" width="6.08984375" style="1279" hidden="1"/>
    <col min="8301" max="8301" width="3" style="1279" hidden="1"/>
    <col min="8302" max="8541" width="8.6328125" style="1279" hidden="1"/>
    <col min="8542" max="8547" width="14.90625" style="1279" hidden="1"/>
    <col min="8548" max="8549" width="15.90625" style="1279" hidden="1"/>
    <col min="8550" max="8555" width="16.08984375" style="1279" hidden="1"/>
    <col min="8556" max="8556" width="6.08984375" style="1279" hidden="1"/>
    <col min="8557" max="8557" width="3" style="1279" hidden="1"/>
    <col min="8558" max="8797" width="8.6328125" style="1279" hidden="1"/>
    <col min="8798" max="8803" width="14.90625" style="1279" hidden="1"/>
    <col min="8804" max="8805" width="15.90625" style="1279" hidden="1"/>
    <col min="8806" max="8811" width="16.08984375" style="1279" hidden="1"/>
    <col min="8812" max="8812" width="6.08984375" style="1279" hidden="1"/>
    <col min="8813" max="8813" width="3" style="1279" hidden="1"/>
    <col min="8814" max="9053" width="8.6328125" style="1279" hidden="1"/>
    <col min="9054" max="9059" width="14.90625" style="1279" hidden="1"/>
    <col min="9060" max="9061" width="15.90625" style="1279" hidden="1"/>
    <col min="9062" max="9067" width="16.08984375" style="1279" hidden="1"/>
    <col min="9068" max="9068" width="6.08984375" style="1279" hidden="1"/>
    <col min="9069" max="9069" width="3" style="1279" hidden="1"/>
    <col min="9070" max="9309" width="8.6328125" style="1279" hidden="1"/>
    <col min="9310" max="9315" width="14.90625" style="1279" hidden="1"/>
    <col min="9316" max="9317" width="15.90625" style="1279" hidden="1"/>
    <col min="9318" max="9323" width="16.08984375" style="1279" hidden="1"/>
    <col min="9324" max="9324" width="6.08984375" style="1279" hidden="1"/>
    <col min="9325" max="9325" width="3" style="1279" hidden="1"/>
    <col min="9326" max="9565" width="8.6328125" style="1279" hidden="1"/>
    <col min="9566" max="9571" width="14.90625" style="1279" hidden="1"/>
    <col min="9572" max="9573" width="15.90625" style="1279" hidden="1"/>
    <col min="9574" max="9579" width="16.08984375" style="1279" hidden="1"/>
    <col min="9580" max="9580" width="6.08984375" style="1279" hidden="1"/>
    <col min="9581" max="9581" width="3" style="1279" hidden="1"/>
    <col min="9582" max="9821" width="8.6328125" style="1279" hidden="1"/>
    <col min="9822" max="9827" width="14.90625" style="1279" hidden="1"/>
    <col min="9828" max="9829" width="15.90625" style="1279" hidden="1"/>
    <col min="9830" max="9835" width="16.08984375" style="1279" hidden="1"/>
    <col min="9836" max="9836" width="6.08984375" style="1279" hidden="1"/>
    <col min="9837" max="9837" width="3" style="1279" hidden="1"/>
    <col min="9838" max="10077" width="8.6328125" style="1279" hidden="1"/>
    <col min="10078" max="10083" width="14.90625" style="1279" hidden="1"/>
    <col min="10084" max="10085" width="15.90625" style="1279" hidden="1"/>
    <col min="10086" max="10091" width="16.08984375" style="1279" hidden="1"/>
    <col min="10092" max="10092" width="6.08984375" style="1279" hidden="1"/>
    <col min="10093" max="10093" width="3" style="1279" hidden="1"/>
    <col min="10094" max="10333" width="8.6328125" style="1279" hidden="1"/>
    <col min="10334" max="10339" width="14.90625" style="1279" hidden="1"/>
    <col min="10340" max="10341" width="15.90625" style="1279" hidden="1"/>
    <col min="10342" max="10347" width="16.08984375" style="1279" hidden="1"/>
    <col min="10348" max="10348" width="6.08984375" style="1279" hidden="1"/>
    <col min="10349" max="10349" width="3" style="1279" hidden="1"/>
    <col min="10350" max="10589" width="8.6328125" style="1279" hidden="1"/>
    <col min="10590" max="10595" width="14.90625" style="1279" hidden="1"/>
    <col min="10596" max="10597" width="15.90625" style="1279" hidden="1"/>
    <col min="10598" max="10603" width="16.08984375" style="1279" hidden="1"/>
    <col min="10604" max="10604" width="6.08984375" style="1279" hidden="1"/>
    <col min="10605" max="10605" width="3" style="1279" hidden="1"/>
    <col min="10606" max="10845" width="8.6328125" style="1279" hidden="1"/>
    <col min="10846" max="10851" width="14.90625" style="1279" hidden="1"/>
    <col min="10852" max="10853" width="15.90625" style="1279" hidden="1"/>
    <col min="10854" max="10859" width="16.08984375" style="1279" hidden="1"/>
    <col min="10860" max="10860" width="6.08984375" style="1279" hidden="1"/>
    <col min="10861" max="10861" width="3" style="1279" hidden="1"/>
    <col min="10862" max="11101" width="8.6328125" style="1279" hidden="1"/>
    <col min="11102" max="11107" width="14.90625" style="1279" hidden="1"/>
    <col min="11108" max="11109" width="15.90625" style="1279" hidden="1"/>
    <col min="11110" max="11115" width="16.08984375" style="1279" hidden="1"/>
    <col min="11116" max="11116" width="6.08984375" style="1279" hidden="1"/>
    <col min="11117" max="11117" width="3" style="1279" hidden="1"/>
    <col min="11118" max="11357" width="8.6328125" style="1279" hidden="1"/>
    <col min="11358" max="11363" width="14.90625" style="1279" hidden="1"/>
    <col min="11364" max="11365" width="15.90625" style="1279" hidden="1"/>
    <col min="11366" max="11371" width="16.08984375" style="1279" hidden="1"/>
    <col min="11372" max="11372" width="6.08984375" style="1279" hidden="1"/>
    <col min="11373" max="11373" width="3" style="1279" hidden="1"/>
    <col min="11374" max="11613" width="8.6328125" style="1279" hidden="1"/>
    <col min="11614" max="11619" width="14.90625" style="1279" hidden="1"/>
    <col min="11620" max="11621" width="15.90625" style="1279" hidden="1"/>
    <col min="11622" max="11627" width="16.08984375" style="1279" hidden="1"/>
    <col min="11628" max="11628" width="6.08984375" style="1279" hidden="1"/>
    <col min="11629" max="11629" width="3" style="1279" hidden="1"/>
    <col min="11630" max="11869" width="8.6328125" style="1279" hidden="1"/>
    <col min="11870" max="11875" width="14.90625" style="1279" hidden="1"/>
    <col min="11876" max="11877" width="15.90625" style="1279" hidden="1"/>
    <col min="11878" max="11883" width="16.08984375" style="1279" hidden="1"/>
    <col min="11884" max="11884" width="6.08984375" style="1279" hidden="1"/>
    <col min="11885" max="11885" width="3" style="1279" hidden="1"/>
    <col min="11886" max="12125" width="8.6328125" style="1279" hidden="1"/>
    <col min="12126" max="12131" width="14.90625" style="1279" hidden="1"/>
    <col min="12132" max="12133" width="15.90625" style="1279" hidden="1"/>
    <col min="12134" max="12139" width="16.08984375" style="1279" hidden="1"/>
    <col min="12140" max="12140" width="6.08984375" style="1279" hidden="1"/>
    <col min="12141" max="12141" width="3" style="1279" hidden="1"/>
    <col min="12142" max="12381" width="8.6328125" style="1279" hidden="1"/>
    <col min="12382" max="12387" width="14.90625" style="1279" hidden="1"/>
    <col min="12388" max="12389" width="15.90625" style="1279" hidden="1"/>
    <col min="12390" max="12395" width="16.08984375" style="1279" hidden="1"/>
    <col min="12396" max="12396" width="6.08984375" style="1279" hidden="1"/>
    <col min="12397" max="12397" width="3" style="1279" hidden="1"/>
    <col min="12398" max="12637" width="8.6328125" style="1279" hidden="1"/>
    <col min="12638" max="12643" width="14.90625" style="1279" hidden="1"/>
    <col min="12644" max="12645" width="15.90625" style="1279" hidden="1"/>
    <col min="12646" max="12651" width="16.08984375" style="1279" hidden="1"/>
    <col min="12652" max="12652" width="6.08984375" style="1279" hidden="1"/>
    <col min="12653" max="12653" width="3" style="1279" hidden="1"/>
    <col min="12654" max="12893" width="8.6328125" style="1279" hidden="1"/>
    <col min="12894" max="12899" width="14.90625" style="1279" hidden="1"/>
    <col min="12900" max="12901" width="15.90625" style="1279" hidden="1"/>
    <col min="12902" max="12907" width="16.08984375" style="1279" hidden="1"/>
    <col min="12908" max="12908" width="6.08984375" style="1279" hidden="1"/>
    <col min="12909" max="12909" width="3" style="1279" hidden="1"/>
    <col min="12910" max="13149" width="8.6328125" style="1279" hidden="1"/>
    <col min="13150" max="13155" width="14.90625" style="1279" hidden="1"/>
    <col min="13156" max="13157" width="15.90625" style="1279" hidden="1"/>
    <col min="13158" max="13163" width="16.08984375" style="1279" hidden="1"/>
    <col min="13164" max="13164" width="6.08984375" style="1279" hidden="1"/>
    <col min="13165" max="13165" width="3" style="1279" hidden="1"/>
    <col min="13166" max="13405" width="8.6328125" style="1279" hidden="1"/>
    <col min="13406" max="13411" width="14.90625" style="1279" hidden="1"/>
    <col min="13412" max="13413" width="15.90625" style="1279" hidden="1"/>
    <col min="13414" max="13419" width="16.08984375" style="1279" hidden="1"/>
    <col min="13420" max="13420" width="6.08984375" style="1279" hidden="1"/>
    <col min="13421" max="13421" width="3" style="1279" hidden="1"/>
    <col min="13422" max="13661" width="8.6328125" style="1279" hidden="1"/>
    <col min="13662" max="13667" width="14.90625" style="1279" hidden="1"/>
    <col min="13668" max="13669" width="15.90625" style="1279" hidden="1"/>
    <col min="13670" max="13675" width="16.08984375" style="1279" hidden="1"/>
    <col min="13676" max="13676" width="6.08984375" style="1279" hidden="1"/>
    <col min="13677" max="13677" width="3" style="1279" hidden="1"/>
    <col min="13678" max="13917" width="8.6328125" style="1279" hidden="1"/>
    <col min="13918" max="13923" width="14.90625" style="1279" hidden="1"/>
    <col min="13924" max="13925" width="15.90625" style="1279" hidden="1"/>
    <col min="13926" max="13931" width="16.08984375" style="1279" hidden="1"/>
    <col min="13932" max="13932" width="6.08984375" style="1279" hidden="1"/>
    <col min="13933" max="13933" width="3" style="1279" hidden="1"/>
    <col min="13934" max="14173" width="8.6328125" style="1279" hidden="1"/>
    <col min="14174" max="14179" width="14.90625" style="1279" hidden="1"/>
    <col min="14180" max="14181" width="15.90625" style="1279" hidden="1"/>
    <col min="14182" max="14187" width="16.08984375" style="1279" hidden="1"/>
    <col min="14188" max="14188" width="6.08984375" style="1279" hidden="1"/>
    <col min="14189" max="14189" width="3" style="1279" hidden="1"/>
    <col min="14190" max="14429" width="8.6328125" style="1279" hidden="1"/>
    <col min="14430" max="14435" width="14.90625" style="1279" hidden="1"/>
    <col min="14436" max="14437" width="15.90625" style="1279" hidden="1"/>
    <col min="14438" max="14443" width="16.08984375" style="1279" hidden="1"/>
    <col min="14444" max="14444" width="6.08984375" style="1279" hidden="1"/>
    <col min="14445" max="14445" width="3" style="1279" hidden="1"/>
    <col min="14446" max="14685" width="8.6328125" style="1279" hidden="1"/>
    <col min="14686" max="14691" width="14.90625" style="1279" hidden="1"/>
    <col min="14692" max="14693" width="15.90625" style="1279" hidden="1"/>
    <col min="14694" max="14699" width="16.08984375" style="1279" hidden="1"/>
    <col min="14700" max="14700" width="6.08984375" style="1279" hidden="1"/>
    <col min="14701" max="14701" width="3" style="1279" hidden="1"/>
    <col min="14702" max="14941" width="8.6328125" style="1279" hidden="1"/>
    <col min="14942" max="14947" width="14.90625" style="1279" hidden="1"/>
    <col min="14948" max="14949" width="15.90625" style="1279" hidden="1"/>
    <col min="14950" max="14955" width="16.08984375" style="1279" hidden="1"/>
    <col min="14956" max="14956" width="6.08984375" style="1279" hidden="1"/>
    <col min="14957" max="14957" width="3" style="1279" hidden="1"/>
    <col min="14958" max="15197" width="8.6328125" style="1279" hidden="1"/>
    <col min="15198" max="15203" width="14.90625" style="1279" hidden="1"/>
    <col min="15204" max="15205" width="15.90625" style="1279" hidden="1"/>
    <col min="15206" max="15211" width="16.08984375" style="1279" hidden="1"/>
    <col min="15212" max="15212" width="6.08984375" style="1279" hidden="1"/>
    <col min="15213" max="15213" width="3" style="1279" hidden="1"/>
    <col min="15214" max="15453" width="8.6328125" style="1279" hidden="1"/>
    <col min="15454" max="15459" width="14.90625" style="1279" hidden="1"/>
    <col min="15460" max="15461" width="15.90625" style="1279" hidden="1"/>
    <col min="15462" max="15467" width="16.08984375" style="1279" hidden="1"/>
    <col min="15468" max="15468" width="6.08984375" style="1279" hidden="1"/>
    <col min="15469" max="15469" width="3" style="1279" hidden="1"/>
    <col min="15470" max="15709" width="8.6328125" style="1279" hidden="1"/>
    <col min="15710" max="15715" width="14.90625" style="1279" hidden="1"/>
    <col min="15716" max="15717" width="15.90625" style="1279" hidden="1"/>
    <col min="15718" max="15723" width="16.08984375" style="1279" hidden="1"/>
    <col min="15724" max="15724" width="6.08984375" style="1279" hidden="1"/>
    <col min="15725" max="15725" width="3" style="1279" hidden="1"/>
    <col min="15726" max="15965" width="8.6328125" style="1279" hidden="1"/>
    <col min="15966" max="15971" width="14.90625" style="1279" hidden="1"/>
    <col min="15972" max="15973" width="15.90625" style="1279" hidden="1"/>
    <col min="15974" max="15979" width="16.08984375" style="1279" hidden="1"/>
    <col min="15980" max="15980" width="6.08984375" style="1279" hidden="1"/>
    <col min="15981" max="15981" width="3" style="1279" hidden="1"/>
    <col min="15982" max="16221" width="8.6328125" style="1279" hidden="1"/>
    <col min="16222" max="16227" width="14.90625" style="1279" hidden="1"/>
    <col min="16228" max="16229" width="15.90625" style="1279" hidden="1"/>
    <col min="16230" max="16235" width="16.08984375" style="1279" hidden="1"/>
    <col min="16236" max="16236" width="6.08984375" style="1279" hidden="1"/>
    <col min="16237" max="16237" width="3" style="1279" hidden="1"/>
    <col min="16238" max="16384" width="8.6328125" style="1279" hidden="1"/>
  </cols>
  <sheetData>
    <row r="1" spans="1:143" ht="42.75" customHeight="1" x14ac:dyDescent="0.2">
      <c r="A1" s="1277"/>
      <c r="B1" s="1278"/>
      <c r="DD1" s="1279"/>
      <c r="DE1" s="1279"/>
    </row>
    <row r="2" spans="1:143" ht="25.5" customHeight="1" x14ac:dyDescent="0.2">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2">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0" customFormat="1" ht="13" x14ac:dyDescent="0.2">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 x14ac:dyDescent="0.2">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 x14ac:dyDescent="0.2">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79"/>
      <c r="DE19" s="1279"/>
    </row>
    <row r="20" spans="1:351" ht="13" x14ac:dyDescent="0.2">
      <c r="DD20" s="1279"/>
      <c r="DE20" s="1279"/>
    </row>
    <row r="21" spans="1:351" ht="16.5" x14ac:dyDescent="0.2">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6.5" x14ac:dyDescent="0.2">
      <c r="B22" s="1286"/>
      <c r="MM22" s="1285"/>
    </row>
    <row r="23" spans="1:351" ht="13" x14ac:dyDescent="0.2">
      <c r="B23" s="1286"/>
    </row>
    <row r="24" spans="1:351" ht="13" x14ac:dyDescent="0.2">
      <c r="B24" s="1286"/>
    </row>
    <row r="25" spans="1:351" ht="13" x14ac:dyDescent="0.2">
      <c r="B25" s="1286"/>
    </row>
    <row r="26" spans="1:351" ht="13" x14ac:dyDescent="0.2">
      <c r="B26" s="1286"/>
    </row>
    <row r="27" spans="1:351" ht="13" x14ac:dyDescent="0.2">
      <c r="B27" s="1286"/>
    </row>
    <row r="28" spans="1:351" ht="13" x14ac:dyDescent="0.2">
      <c r="B28" s="1286"/>
    </row>
    <row r="29" spans="1:351" ht="13" x14ac:dyDescent="0.2">
      <c r="B29" s="1286"/>
    </row>
    <row r="30" spans="1:351" ht="13" x14ac:dyDescent="0.2">
      <c r="B30" s="1286"/>
    </row>
    <row r="31" spans="1:351" ht="13" x14ac:dyDescent="0.2">
      <c r="B31" s="1286"/>
    </row>
    <row r="32" spans="1:351" ht="13" x14ac:dyDescent="0.2">
      <c r="B32" s="1286"/>
    </row>
    <row r="33" spans="2:109" ht="13" x14ac:dyDescent="0.2">
      <c r="B33" s="1286"/>
    </row>
    <row r="34" spans="2:109" ht="13" x14ac:dyDescent="0.2">
      <c r="B34" s="1286"/>
    </row>
    <row r="35" spans="2:109" ht="13" x14ac:dyDescent="0.2">
      <c r="B35" s="1286"/>
    </row>
    <row r="36" spans="2:109" ht="13" x14ac:dyDescent="0.2">
      <c r="B36" s="1286"/>
    </row>
    <row r="37" spans="2:109" ht="13" x14ac:dyDescent="0.2">
      <c r="B37" s="1286"/>
    </row>
    <row r="38" spans="2:109" ht="13" x14ac:dyDescent="0.2">
      <c r="B38" s="1286"/>
    </row>
    <row r="39" spans="2:109" ht="13" x14ac:dyDescent="0.2">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ht="13" x14ac:dyDescent="0.2">
      <c r="B40" s="1291"/>
      <c r="DD40" s="1291"/>
      <c r="DE40" s="1279"/>
    </row>
    <row r="41" spans="2:109" ht="16.5" x14ac:dyDescent="0.2">
      <c r="B41" s="1292" t="s">
        <v>628</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ht="13" x14ac:dyDescent="0.2">
      <c r="B42" s="1286"/>
      <c r="G42" s="1293"/>
      <c r="I42" s="1294"/>
      <c r="J42" s="1294"/>
      <c r="K42" s="1294"/>
      <c r="AM42" s="1293"/>
      <c r="AN42" s="1293" t="s">
        <v>629</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2">
      <c r="B43" s="1286"/>
      <c r="AN43" s="1295" t="s">
        <v>630</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ht="13" x14ac:dyDescent="0.2">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ht="13" x14ac:dyDescent="0.2">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ht="13" x14ac:dyDescent="0.2">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ht="13" x14ac:dyDescent="0.2">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ht="13" x14ac:dyDescent="0.2">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ht="13" x14ac:dyDescent="0.2">
      <c r="B49" s="1286"/>
      <c r="AN49" s="1279" t="s">
        <v>631</v>
      </c>
    </row>
    <row r="50" spans="1:109" ht="13" x14ac:dyDescent="0.2">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2">
      <c r="B51" s="1286"/>
      <c r="G51" s="1312"/>
      <c r="H51" s="1312"/>
      <c r="I51" s="1313"/>
      <c r="J51" s="1313"/>
      <c r="K51" s="1314"/>
      <c r="L51" s="1314"/>
      <c r="M51" s="1314"/>
      <c r="N51" s="1314"/>
      <c r="AM51" s="1304"/>
      <c r="AN51" s="1315" t="s">
        <v>632</v>
      </c>
      <c r="AO51" s="1315"/>
      <c r="AP51" s="1315"/>
      <c r="AQ51" s="1315"/>
      <c r="AR51" s="1315"/>
      <c r="AS51" s="1315"/>
      <c r="AT51" s="1315"/>
      <c r="AU51" s="1315"/>
      <c r="AV51" s="1315"/>
      <c r="AW51" s="1315"/>
      <c r="AX51" s="1315"/>
      <c r="AY51" s="1315"/>
      <c r="AZ51" s="1315"/>
      <c r="BA51" s="1315"/>
      <c r="BB51" s="1315" t="s">
        <v>633</v>
      </c>
      <c r="BC51" s="1315"/>
      <c r="BD51" s="1315"/>
      <c r="BE51" s="1315"/>
      <c r="BF51" s="1315"/>
      <c r="BG51" s="1315"/>
      <c r="BH51" s="1315"/>
      <c r="BI51" s="1315"/>
      <c r="BJ51" s="1315"/>
      <c r="BK51" s="1315"/>
      <c r="BL51" s="1315"/>
      <c r="BM51" s="1315"/>
      <c r="BN51" s="1315"/>
      <c r="BO51" s="1315"/>
      <c r="BP51" s="1316"/>
      <c r="BQ51" s="1317"/>
      <c r="BR51" s="1317"/>
      <c r="BS51" s="1317"/>
      <c r="BT51" s="1317"/>
      <c r="BU51" s="1317"/>
      <c r="BV51" s="1317"/>
      <c r="BW51" s="1317"/>
      <c r="BX51" s="1317">
        <v>147.4</v>
      </c>
      <c r="BY51" s="1317"/>
      <c r="BZ51" s="1317"/>
      <c r="CA51" s="1317"/>
      <c r="CB51" s="1317"/>
      <c r="CC51" s="1317"/>
      <c r="CD51" s="1317"/>
      <c r="CE51" s="1317"/>
      <c r="CF51" s="1317">
        <v>138.80000000000001</v>
      </c>
      <c r="CG51" s="1317"/>
      <c r="CH51" s="1317"/>
      <c r="CI51" s="1317"/>
      <c r="CJ51" s="1317"/>
      <c r="CK51" s="1317"/>
      <c r="CL51" s="1317"/>
      <c r="CM51" s="1317"/>
      <c r="CN51" s="1317">
        <v>125</v>
      </c>
      <c r="CO51" s="1317"/>
      <c r="CP51" s="1317"/>
      <c r="CQ51" s="1317"/>
      <c r="CR51" s="1317"/>
      <c r="CS51" s="1317"/>
      <c r="CT51" s="1317"/>
      <c r="CU51" s="1317"/>
      <c r="CV51" s="1317">
        <v>118.2</v>
      </c>
      <c r="CW51" s="1317"/>
      <c r="CX51" s="1317"/>
      <c r="CY51" s="1317"/>
      <c r="CZ51" s="1317"/>
      <c r="DA51" s="1317"/>
      <c r="DB51" s="1317"/>
      <c r="DC51" s="1317"/>
    </row>
    <row r="52" spans="1:109" ht="13" x14ac:dyDescent="0.2">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 x14ac:dyDescent="0.2">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634</v>
      </c>
      <c r="BC53" s="1315"/>
      <c r="BD53" s="1315"/>
      <c r="BE53" s="1315"/>
      <c r="BF53" s="1315"/>
      <c r="BG53" s="1315"/>
      <c r="BH53" s="1315"/>
      <c r="BI53" s="1315"/>
      <c r="BJ53" s="1315"/>
      <c r="BK53" s="1315"/>
      <c r="BL53" s="1315"/>
      <c r="BM53" s="1315"/>
      <c r="BN53" s="1315"/>
      <c r="BO53" s="1315"/>
      <c r="BP53" s="1316"/>
      <c r="BQ53" s="1317"/>
      <c r="BR53" s="1317"/>
      <c r="BS53" s="1317"/>
      <c r="BT53" s="1317"/>
      <c r="BU53" s="1317"/>
      <c r="BV53" s="1317"/>
      <c r="BW53" s="1317"/>
      <c r="BX53" s="1317">
        <v>65.599999999999994</v>
      </c>
      <c r="BY53" s="1317"/>
      <c r="BZ53" s="1317"/>
      <c r="CA53" s="1317"/>
      <c r="CB53" s="1317"/>
      <c r="CC53" s="1317"/>
      <c r="CD53" s="1317"/>
      <c r="CE53" s="1317"/>
      <c r="CF53" s="1317">
        <v>66.7</v>
      </c>
      <c r="CG53" s="1317"/>
      <c r="CH53" s="1317"/>
      <c r="CI53" s="1317"/>
      <c r="CJ53" s="1317"/>
      <c r="CK53" s="1317"/>
      <c r="CL53" s="1317"/>
      <c r="CM53" s="1317"/>
      <c r="CN53" s="1317">
        <v>68</v>
      </c>
      <c r="CO53" s="1317"/>
      <c r="CP53" s="1317"/>
      <c r="CQ53" s="1317"/>
      <c r="CR53" s="1317"/>
      <c r="CS53" s="1317"/>
      <c r="CT53" s="1317"/>
      <c r="CU53" s="1317"/>
      <c r="CV53" s="1317">
        <v>69.3</v>
      </c>
      <c r="CW53" s="1317"/>
      <c r="CX53" s="1317"/>
      <c r="CY53" s="1317"/>
      <c r="CZ53" s="1317"/>
      <c r="DA53" s="1317"/>
      <c r="DB53" s="1317"/>
      <c r="DC53" s="1317"/>
    </row>
    <row r="54" spans="1:109" ht="13" x14ac:dyDescent="0.2">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 x14ac:dyDescent="0.2">
      <c r="A55" s="1294"/>
      <c r="B55" s="1286"/>
      <c r="G55" s="1305"/>
      <c r="H55" s="1305"/>
      <c r="I55" s="1305"/>
      <c r="J55" s="1305"/>
      <c r="K55" s="1314"/>
      <c r="L55" s="1314"/>
      <c r="M55" s="1314"/>
      <c r="N55" s="1314"/>
      <c r="AN55" s="1311" t="s">
        <v>635</v>
      </c>
      <c r="AO55" s="1311"/>
      <c r="AP55" s="1311"/>
      <c r="AQ55" s="1311"/>
      <c r="AR55" s="1311"/>
      <c r="AS55" s="1311"/>
      <c r="AT55" s="1311"/>
      <c r="AU55" s="1311"/>
      <c r="AV55" s="1311"/>
      <c r="AW55" s="1311"/>
      <c r="AX55" s="1311"/>
      <c r="AY55" s="1311"/>
      <c r="AZ55" s="1311"/>
      <c r="BA55" s="1311"/>
      <c r="BB55" s="1315" t="s">
        <v>633</v>
      </c>
      <c r="BC55" s="1315"/>
      <c r="BD55" s="1315"/>
      <c r="BE55" s="1315"/>
      <c r="BF55" s="1315"/>
      <c r="BG55" s="1315"/>
      <c r="BH55" s="1315"/>
      <c r="BI55" s="1315"/>
      <c r="BJ55" s="1315"/>
      <c r="BK55" s="1315"/>
      <c r="BL55" s="1315"/>
      <c r="BM55" s="1315"/>
      <c r="BN55" s="1315"/>
      <c r="BO55" s="1315"/>
      <c r="BP55" s="1316"/>
      <c r="BQ55" s="1317"/>
      <c r="BR55" s="1317"/>
      <c r="BS55" s="1317"/>
      <c r="BT55" s="1317"/>
      <c r="BU55" s="1317"/>
      <c r="BV55" s="1317"/>
      <c r="BW55" s="1317"/>
      <c r="BX55" s="1317">
        <v>124.2</v>
      </c>
      <c r="BY55" s="1317"/>
      <c r="BZ55" s="1317"/>
      <c r="CA55" s="1317"/>
      <c r="CB55" s="1317"/>
      <c r="CC55" s="1317"/>
      <c r="CD55" s="1317"/>
      <c r="CE55" s="1317"/>
      <c r="CF55" s="1317">
        <v>115.7</v>
      </c>
      <c r="CG55" s="1317"/>
      <c r="CH55" s="1317"/>
      <c r="CI55" s="1317"/>
      <c r="CJ55" s="1317"/>
      <c r="CK55" s="1317"/>
      <c r="CL55" s="1317"/>
      <c r="CM55" s="1317"/>
      <c r="CN55" s="1317">
        <v>106</v>
      </c>
      <c r="CO55" s="1317"/>
      <c r="CP55" s="1317"/>
      <c r="CQ55" s="1317"/>
      <c r="CR55" s="1317"/>
      <c r="CS55" s="1317"/>
      <c r="CT55" s="1317"/>
      <c r="CU55" s="1317"/>
      <c r="CV55" s="1317">
        <v>97.6</v>
      </c>
      <c r="CW55" s="1317"/>
      <c r="CX55" s="1317"/>
      <c r="CY55" s="1317"/>
      <c r="CZ55" s="1317"/>
      <c r="DA55" s="1317"/>
      <c r="DB55" s="1317"/>
      <c r="DC55" s="1317"/>
    </row>
    <row r="56" spans="1:109" ht="13" x14ac:dyDescent="0.2">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4" customFormat="1" ht="13" x14ac:dyDescent="0.2">
      <c r="B57" s="1318"/>
      <c r="G57" s="1305"/>
      <c r="H57" s="1305"/>
      <c r="I57" s="1319"/>
      <c r="J57" s="1319"/>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634</v>
      </c>
      <c r="BC57" s="1315"/>
      <c r="BD57" s="1315"/>
      <c r="BE57" s="1315"/>
      <c r="BF57" s="1315"/>
      <c r="BG57" s="1315"/>
      <c r="BH57" s="1315"/>
      <c r="BI57" s="1315"/>
      <c r="BJ57" s="1315"/>
      <c r="BK57" s="1315"/>
      <c r="BL57" s="1315"/>
      <c r="BM57" s="1315"/>
      <c r="BN57" s="1315"/>
      <c r="BO57" s="1315"/>
      <c r="BP57" s="1316"/>
      <c r="BQ57" s="1317"/>
      <c r="BR57" s="1317"/>
      <c r="BS57" s="1317"/>
      <c r="BT57" s="1317"/>
      <c r="BU57" s="1317"/>
      <c r="BV57" s="1317"/>
      <c r="BW57" s="1317"/>
      <c r="BX57" s="1317">
        <v>59.4</v>
      </c>
      <c r="BY57" s="1317"/>
      <c r="BZ57" s="1317"/>
      <c r="CA57" s="1317"/>
      <c r="CB57" s="1317"/>
      <c r="CC57" s="1317"/>
      <c r="CD57" s="1317"/>
      <c r="CE57" s="1317"/>
      <c r="CF57" s="1317">
        <v>61</v>
      </c>
      <c r="CG57" s="1317"/>
      <c r="CH57" s="1317"/>
      <c r="CI57" s="1317"/>
      <c r="CJ57" s="1317"/>
      <c r="CK57" s="1317"/>
      <c r="CL57" s="1317"/>
      <c r="CM57" s="1317"/>
      <c r="CN57" s="1317">
        <v>62</v>
      </c>
      <c r="CO57" s="1317"/>
      <c r="CP57" s="1317"/>
      <c r="CQ57" s="1317"/>
      <c r="CR57" s="1317"/>
      <c r="CS57" s="1317"/>
      <c r="CT57" s="1317"/>
      <c r="CU57" s="1317"/>
      <c r="CV57" s="1317">
        <v>62.8</v>
      </c>
      <c r="CW57" s="1317"/>
      <c r="CX57" s="1317"/>
      <c r="CY57" s="1317"/>
      <c r="CZ57" s="1317"/>
      <c r="DA57" s="1317"/>
      <c r="DB57" s="1317"/>
      <c r="DC57" s="1317"/>
      <c r="DD57" s="1320"/>
      <c r="DE57" s="1318"/>
    </row>
    <row r="58" spans="1:109" s="1294" customFormat="1" ht="13" x14ac:dyDescent="0.2">
      <c r="A58" s="1279"/>
      <c r="B58" s="1318"/>
      <c r="G58" s="1305"/>
      <c r="H58" s="1305"/>
      <c r="I58" s="1319"/>
      <c r="J58" s="1319"/>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4" customFormat="1" ht="13" x14ac:dyDescent="0.2">
      <c r="A59" s="1279"/>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4" customFormat="1" ht="13" x14ac:dyDescent="0.2">
      <c r="A60" s="1279"/>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4" customFormat="1" ht="13" x14ac:dyDescent="0.2">
      <c r="A61" s="1279"/>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ht="13" x14ac:dyDescent="0.2">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6.5" x14ac:dyDescent="0.2">
      <c r="B63" s="1326" t="s">
        <v>636</v>
      </c>
    </row>
    <row r="64" spans="1:109" ht="13" x14ac:dyDescent="0.2">
      <c r="B64" s="1286"/>
      <c r="G64" s="1293"/>
      <c r="I64" s="1327"/>
      <c r="J64" s="1327"/>
      <c r="K64" s="1327"/>
      <c r="L64" s="1327"/>
      <c r="M64" s="1327"/>
      <c r="N64" s="1328"/>
      <c r="AM64" s="1293"/>
      <c r="AN64" s="1293" t="s">
        <v>629</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ht="13" x14ac:dyDescent="0.2">
      <c r="B65" s="1286"/>
      <c r="AN65" s="1295" t="s">
        <v>637</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ht="13" x14ac:dyDescent="0.2">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ht="13" x14ac:dyDescent="0.2">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ht="13" x14ac:dyDescent="0.2">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ht="13" x14ac:dyDescent="0.2">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ht="13" x14ac:dyDescent="0.2">
      <c r="B70" s="1286"/>
      <c r="H70" s="1329"/>
      <c r="I70" s="1329"/>
      <c r="J70" s="1330"/>
      <c r="K70" s="1330"/>
      <c r="L70" s="1331"/>
      <c r="M70" s="1330"/>
      <c r="N70" s="1331"/>
      <c r="AN70" s="1304"/>
      <c r="AO70" s="1304"/>
      <c r="AP70" s="1304"/>
      <c r="AZ70" s="1304"/>
      <c r="BA70" s="1304"/>
      <c r="BB70" s="1304"/>
      <c r="BL70" s="1304"/>
      <c r="BM70" s="1304"/>
      <c r="BN70" s="1304"/>
      <c r="BX70" s="1304"/>
      <c r="BY70" s="1304"/>
      <c r="BZ70" s="1304"/>
      <c r="CJ70" s="1304"/>
      <c r="CK70" s="1304"/>
      <c r="CL70" s="1304"/>
      <c r="CV70" s="1304"/>
      <c r="CW70" s="1304"/>
      <c r="CX70" s="1304"/>
    </row>
    <row r="71" spans="2:107" ht="13" x14ac:dyDescent="0.2">
      <c r="B71" s="1286"/>
      <c r="G71" s="1332"/>
      <c r="I71" s="1333"/>
      <c r="J71" s="1330"/>
      <c r="K71" s="1330"/>
      <c r="L71" s="1331"/>
      <c r="M71" s="1330"/>
      <c r="N71" s="1331"/>
      <c r="AM71" s="1332"/>
      <c r="AN71" s="1279" t="s">
        <v>631</v>
      </c>
    </row>
    <row r="72" spans="2:107" ht="13" x14ac:dyDescent="0.2">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ht="13" x14ac:dyDescent="0.2">
      <c r="B73" s="1286"/>
      <c r="G73" s="1312"/>
      <c r="H73" s="1312"/>
      <c r="I73" s="1312"/>
      <c r="J73" s="1312"/>
      <c r="K73" s="1334"/>
      <c r="L73" s="1334"/>
      <c r="M73" s="1334"/>
      <c r="N73" s="1334"/>
      <c r="AM73" s="1304"/>
      <c r="AN73" s="1315" t="s">
        <v>632</v>
      </c>
      <c r="AO73" s="1315"/>
      <c r="AP73" s="1315"/>
      <c r="AQ73" s="1315"/>
      <c r="AR73" s="1315"/>
      <c r="AS73" s="1315"/>
      <c r="AT73" s="1315"/>
      <c r="AU73" s="1315"/>
      <c r="AV73" s="1315"/>
      <c r="AW73" s="1315"/>
      <c r="AX73" s="1315"/>
      <c r="AY73" s="1315"/>
      <c r="AZ73" s="1315"/>
      <c r="BA73" s="1315"/>
      <c r="BB73" s="1315" t="s">
        <v>633</v>
      </c>
      <c r="BC73" s="1315"/>
      <c r="BD73" s="1315"/>
      <c r="BE73" s="1315"/>
      <c r="BF73" s="1315"/>
      <c r="BG73" s="1315"/>
      <c r="BH73" s="1315"/>
      <c r="BI73" s="1315"/>
      <c r="BJ73" s="1315"/>
      <c r="BK73" s="1315"/>
      <c r="BL73" s="1315"/>
      <c r="BM73" s="1315"/>
      <c r="BN73" s="1315"/>
      <c r="BO73" s="1315"/>
      <c r="BP73" s="1317">
        <v>153.9</v>
      </c>
      <c r="BQ73" s="1317"/>
      <c r="BR73" s="1317"/>
      <c r="BS73" s="1317"/>
      <c r="BT73" s="1317"/>
      <c r="BU73" s="1317"/>
      <c r="BV73" s="1317"/>
      <c r="BW73" s="1317"/>
      <c r="BX73" s="1317">
        <v>147.4</v>
      </c>
      <c r="BY73" s="1317"/>
      <c r="BZ73" s="1317"/>
      <c r="CA73" s="1317"/>
      <c r="CB73" s="1317"/>
      <c r="CC73" s="1317"/>
      <c r="CD73" s="1317"/>
      <c r="CE73" s="1317"/>
      <c r="CF73" s="1317">
        <v>138.80000000000001</v>
      </c>
      <c r="CG73" s="1317"/>
      <c r="CH73" s="1317"/>
      <c r="CI73" s="1317"/>
      <c r="CJ73" s="1317"/>
      <c r="CK73" s="1317"/>
      <c r="CL73" s="1317"/>
      <c r="CM73" s="1317"/>
      <c r="CN73" s="1317">
        <v>125</v>
      </c>
      <c r="CO73" s="1317"/>
      <c r="CP73" s="1317"/>
      <c r="CQ73" s="1317"/>
      <c r="CR73" s="1317"/>
      <c r="CS73" s="1317"/>
      <c r="CT73" s="1317"/>
      <c r="CU73" s="1317"/>
      <c r="CV73" s="1317">
        <v>118.2</v>
      </c>
      <c r="CW73" s="1317"/>
      <c r="CX73" s="1317"/>
      <c r="CY73" s="1317"/>
      <c r="CZ73" s="1317"/>
      <c r="DA73" s="1317"/>
      <c r="DB73" s="1317"/>
      <c r="DC73" s="1317"/>
    </row>
    <row r="74" spans="2:107" ht="13" x14ac:dyDescent="0.2">
      <c r="B74" s="1286"/>
      <c r="G74" s="1312"/>
      <c r="H74" s="1312"/>
      <c r="I74" s="1312"/>
      <c r="J74" s="1312"/>
      <c r="K74" s="1334"/>
      <c r="L74" s="1334"/>
      <c r="M74" s="1334"/>
      <c r="N74" s="1334"/>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 x14ac:dyDescent="0.2">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638</v>
      </c>
      <c r="BC75" s="1315"/>
      <c r="BD75" s="1315"/>
      <c r="BE75" s="1315"/>
      <c r="BF75" s="1315"/>
      <c r="BG75" s="1315"/>
      <c r="BH75" s="1315"/>
      <c r="BI75" s="1315"/>
      <c r="BJ75" s="1315"/>
      <c r="BK75" s="1315"/>
      <c r="BL75" s="1315"/>
      <c r="BM75" s="1315"/>
      <c r="BN75" s="1315"/>
      <c r="BO75" s="1315"/>
      <c r="BP75" s="1317">
        <v>13</v>
      </c>
      <c r="BQ75" s="1317"/>
      <c r="BR75" s="1317"/>
      <c r="BS75" s="1317"/>
      <c r="BT75" s="1317"/>
      <c r="BU75" s="1317"/>
      <c r="BV75" s="1317"/>
      <c r="BW75" s="1317"/>
      <c r="BX75" s="1317">
        <v>12.7</v>
      </c>
      <c r="BY75" s="1317"/>
      <c r="BZ75" s="1317"/>
      <c r="CA75" s="1317"/>
      <c r="CB75" s="1317"/>
      <c r="CC75" s="1317"/>
      <c r="CD75" s="1317"/>
      <c r="CE75" s="1317"/>
      <c r="CF75" s="1317">
        <v>11.8</v>
      </c>
      <c r="CG75" s="1317"/>
      <c r="CH75" s="1317"/>
      <c r="CI75" s="1317"/>
      <c r="CJ75" s="1317"/>
      <c r="CK75" s="1317"/>
      <c r="CL75" s="1317"/>
      <c r="CM75" s="1317"/>
      <c r="CN75" s="1317">
        <v>10.5</v>
      </c>
      <c r="CO75" s="1317"/>
      <c r="CP75" s="1317"/>
      <c r="CQ75" s="1317"/>
      <c r="CR75" s="1317"/>
      <c r="CS75" s="1317"/>
      <c r="CT75" s="1317"/>
      <c r="CU75" s="1317"/>
      <c r="CV75" s="1317">
        <v>9.4</v>
      </c>
      <c r="CW75" s="1317"/>
      <c r="CX75" s="1317"/>
      <c r="CY75" s="1317"/>
      <c r="CZ75" s="1317"/>
      <c r="DA75" s="1317"/>
      <c r="DB75" s="1317"/>
      <c r="DC75" s="1317"/>
    </row>
    <row r="76" spans="2:107" ht="13" x14ac:dyDescent="0.2">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 x14ac:dyDescent="0.2">
      <c r="B77" s="1286"/>
      <c r="G77" s="1305"/>
      <c r="H77" s="1305"/>
      <c r="I77" s="1305"/>
      <c r="J77" s="1305"/>
      <c r="K77" s="1334"/>
      <c r="L77" s="1334"/>
      <c r="M77" s="1334"/>
      <c r="N77" s="1334"/>
      <c r="AN77" s="1311" t="s">
        <v>635</v>
      </c>
      <c r="AO77" s="1311"/>
      <c r="AP77" s="1311"/>
      <c r="AQ77" s="1311"/>
      <c r="AR77" s="1311"/>
      <c r="AS77" s="1311"/>
      <c r="AT77" s="1311"/>
      <c r="AU77" s="1311"/>
      <c r="AV77" s="1311"/>
      <c r="AW77" s="1311"/>
      <c r="AX77" s="1311"/>
      <c r="AY77" s="1311"/>
      <c r="AZ77" s="1311"/>
      <c r="BA77" s="1311"/>
      <c r="BB77" s="1315" t="s">
        <v>633</v>
      </c>
      <c r="BC77" s="1315"/>
      <c r="BD77" s="1315"/>
      <c r="BE77" s="1315"/>
      <c r="BF77" s="1315"/>
      <c r="BG77" s="1315"/>
      <c r="BH77" s="1315"/>
      <c r="BI77" s="1315"/>
      <c r="BJ77" s="1315"/>
      <c r="BK77" s="1315"/>
      <c r="BL77" s="1315"/>
      <c r="BM77" s="1315"/>
      <c r="BN77" s="1315"/>
      <c r="BO77" s="1315"/>
      <c r="BP77" s="1317">
        <v>132.4</v>
      </c>
      <c r="BQ77" s="1317"/>
      <c r="BR77" s="1317"/>
      <c r="BS77" s="1317"/>
      <c r="BT77" s="1317"/>
      <c r="BU77" s="1317"/>
      <c r="BV77" s="1317"/>
      <c r="BW77" s="1317"/>
      <c r="BX77" s="1317">
        <v>124.2</v>
      </c>
      <c r="BY77" s="1317"/>
      <c r="BZ77" s="1317"/>
      <c r="CA77" s="1317"/>
      <c r="CB77" s="1317"/>
      <c r="CC77" s="1317"/>
      <c r="CD77" s="1317"/>
      <c r="CE77" s="1317"/>
      <c r="CF77" s="1317">
        <v>115.7</v>
      </c>
      <c r="CG77" s="1317"/>
      <c r="CH77" s="1317"/>
      <c r="CI77" s="1317"/>
      <c r="CJ77" s="1317"/>
      <c r="CK77" s="1317"/>
      <c r="CL77" s="1317"/>
      <c r="CM77" s="1317"/>
      <c r="CN77" s="1317">
        <v>106</v>
      </c>
      <c r="CO77" s="1317"/>
      <c r="CP77" s="1317"/>
      <c r="CQ77" s="1317"/>
      <c r="CR77" s="1317"/>
      <c r="CS77" s="1317"/>
      <c r="CT77" s="1317"/>
      <c r="CU77" s="1317"/>
      <c r="CV77" s="1317">
        <v>97.6</v>
      </c>
      <c r="CW77" s="1317"/>
      <c r="CX77" s="1317"/>
      <c r="CY77" s="1317"/>
      <c r="CZ77" s="1317"/>
      <c r="DA77" s="1317"/>
      <c r="DB77" s="1317"/>
      <c r="DC77" s="1317"/>
    </row>
    <row r="78" spans="2:107" ht="13" x14ac:dyDescent="0.2">
      <c r="B78" s="1286"/>
      <c r="G78" s="1305"/>
      <c r="H78" s="1305"/>
      <c r="I78" s="1305"/>
      <c r="J78" s="1305"/>
      <c r="K78" s="1334"/>
      <c r="L78" s="1334"/>
      <c r="M78" s="1334"/>
      <c r="N78" s="1334"/>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 x14ac:dyDescent="0.2">
      <c r="B79" s="1286"/>
      <c r="G79" s="1305"/>
      <c r="H79" s="1305"/>
      <c r="I79" s="1319"/>
      <c r="J79" s="1319"/>
      <c r="K79" s="1335"/>
      <c r="L79" s="1335"/>
      <c r="M79" s="1335"/>
      <c r="N79" s="1335"/>
      <c r="AN79" s="1311"/>
      <c r="AO79" s="1311"/>
      <c r="AP79" s="1311"/>
      <c r="AQ79" s="1311"/>
      <c r="AR79" s="1311"/>
      <c r="AS79" s="1311"/>
      <c r="AT79" s="1311"/>
      <c r="AU79" s="1311"/>
      <c r="AV79" s="1311"/>
      <c r="AW79" s="1311"/>
      <c r="AX79" s="1311"/>
      <c r="AY79" s="1311"/>
      <c r="AZ79" s="1311"/>
      <c r="BA79" s="1311"/>
      <c r="BB79" s="1315" t="s">
        <v>638</v>
      </c>
      <c r="BC79" s="1315"/>
      <c r="BD79" s="1315"/>
      <c r="BE79" s="1315"/>
      <c r="BF79" s="1315"/>
      <c r="BG79" s="1315"/>
      <c r="BH79" s="1315"/>
      <c r="BI79" s="1315"/>
      <c r="BJ79" s="1315"/>
      <c r="BK79" s="1315"/>
      <c r="BL79" s="1315"/>
      <c r="BM79" s="1315"/>
      <c r="BN79" s="1315"/>
      <c r="BO79" s="1315"/>
      <c r="BP79" s="1317">
        <v>11.2</v>
      </c>
      <c r="BQ79" s="1317"/>
      <c r="BR79" s="1317"/>
      <c r="BS79" s="1317"/>
      <c r="BT79" s="1317"/>
      <c r="BU79" s="1317"/>
      <c r="BV79" s="1317"/>
      <c r="BW79" s="1317"/>
      <c r="BX79" s="1317">
        <v>10.9</v>
      </c>
      <c r="BY79" s="1317"/>
      <c r="BZ79" s="1317"/>
      <c r="CA79" s="1317"/>
      <c r="CB79" s="1317"/>
      <c r="CC79" s="1317"/>
      <c r="CD79" s="1317"/>
      <c r="CE79" s="1317"/>
      <c r="CF79" s="1317">
        <v>10.3</v>
      </c>
      <c r="CG79" s="1317"/>
      <c r="CH79" s="1317"/>
      <c r="CI79" s="1317"/>
      <c r="CJ79" s="1317"/>
      <c r="CK79" s="1317"/>
      <c r="CL79" s="1317"/>
      <c r="CM79" s="1317"/>
      <c r="CN79" s="1317">
        <v>9</v>
      </c>
      <c r="CO79" s="1317"/>
      <c r="CP79" s="1317"/>
      <c r="CQ79" s="1317"/>
      <c r="CR79" s="1317"/>
      <c r="CS79" s="1317"/>
      <c r="CT79" s="1317"/>
      <c r="CU79" s="1317"/>
      <c r="CV79" s="1317">
        <v>8</v>
      </c>
      <c r="CW79" s="1317"/>
      <c r="CX79" s="1317"/>
      <c r="CY79" s="1317"/>
      <c r="CZ79" s="1317"/>
      <c r="DA79" s="1317"/>
      <c r="DB79" s="1317"/>
      <c r="DC79" s="1317"/>
    </row>
    <row r="80" spans="2:107" ht="13" x14ac:dyDescent="0.2">
      <c r="B80" s="1286"/>
      <c r="G80" s="1305"/>
      <c r="H80" s="1305"/>
      <c r="I80" s="1319"/>
      <c r="J80" s="1319"/>
      <c r="K80" s="1335"/>
      <c r="L80" s="1335"/>
      <c r="M80" s="1335"/>
      <c r="N80" s="1335"/>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 x14ac:dyDescent="0.2">
      <c r="B81" s="1286"/>
    </row>
    <row r="82" spans="2:109" ht="16.5" x14ac:dyDescent="0.2">
      <c r="B82" s="1286"/>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ht="13" x14ac:dyDescent="0.2">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ht="13" x14ac:dyDescent="0.2">
      <c r="DD84" s="1279"/>
      <c r="DE84" s="1279"/>
    </row>
    <row r="85" spans="2:109" ht="13" x14ac:dyDescent="0.2">
      <c r="DD85" s="1279"/>
      <c r="DE85" s="1279"/>
    </row>
    <row r="86" spans="2:109" ht="13" hidden="1" x14ac:dyDescent="0.2">
      <c r="DD86" s="1279"/>
      <c r="DE86" s="1279"/>
    </row>
    <row r="87" spans="2:109" ht="13" hidden="1" x14ac:dyDescent="0.2">
      <c r="K87" s="1337"/>
      <c r="AQ87" s="1337"/>
      <c r="BC87" s="1337"/>
      <c r="BO87" s="1337"/>
      <c r="CA87" s="1337"/>
      <c r="CM87" s="1337"/>
      <c r="CY87" s="1337"/>
      <c r="DD87" s="1279"/>
      <c r="DE87" s="1279"/>
    </row>
    <row r="88" spans="2:109" ht="13" hidden="1" x14ac:dyDescent="0.2">
      <c r="DD88" s="1279"/>
      <c r="DE88" s="1279"/>
    </row>
    <row r="89" spans="2:109" ht="13" hidden="1" x14ac:dyDescent="0.2">
      <c r="DD89" s="1279"/>
      <c r="DE89" s="1279"/>
    </row>
    <row r="90" spans="2:109" ht="13" hidden="1" x14ac:dyDescent="0.2">
      <c r="DD90" s="1279"/>
      <c r="DE90" s="1279"/>
    </row>
    <row r="91" spans="2:109" ht="13" hidden="1" x14ac:dyDescent="0.2">
      <c r="DD91" s="1279"/>
      <c r="DE91" s="1279"/>
    </row>
    <row r="92" spans="2:109" ht="13.5" hidden="1" customHeight="1" x14ac:dyDescent="0.2">
      <c r="DD92" s="1279"/>
      <c r="DE92" s="1279"/>
    </row>
    <row r="93" spans="2:109" ht="13.5" hidden="1" customHeight="1" x14ac:dyDescent="0.2">
      <c r="DD93" s="1279"/>
      <c r="DE93" s="1279"/>
    </row>
    <row r="94" spans="2:109" ht="13.5" hidden="1" customHeight="1" x14ac:dyDescent="0.2">
      <c r="DD94" s="1279"/>
      <c r="DE94" s="1279"/>
    </row>
    <row r="95" spans="2:109" ht="13.5" hidden="1" customHeight="1" x14ac:dyDescent="0.2">
      <c r="DD95" s="1279"/>
      <c r="DE95" s="1279"/>
    </row>
    <row r="96" spans="2:109" ht="13.5" hidden="1" customHeight="1" x14ac:dyDescent="0.2">
      <c r="DD96" s="1279"/>
      <c r="DE96" s="1279"/>
    </row>
    <row r="97" spans="108:109" ht="13.5" hidden="1" customHeight="1" x14ac:dyDescent="0.2">
      <c r="DD97" s="1279"/>
      <c r="DE97" s="1279"/>
    </row>
    <row r="98" spans="108:109" ht="13.5" hidden="1" customHeight="1" x14ac:dyDescent="0.2">
      <c r="DD98" s="1279"/>
      <c r="DE98" s="1279"/>
    </row>
    <row r="99" spans="108:109" ht="13.5" hidden="1" customHeight="1" x14ac:dyDescent="0.2">
      <c r="DD99" s="1279"/>
      <c r="DE99" s="1279"/>
    </row>
    <row r="100" spans="108:109" ht="13.5" hidden="1" customHeight="1" x14ac:dyDescent="0.2">
      <c r="DD100" s="1279"/>
      <c r="DE100" s="1279"/>
    </row>
    <row r="101" spans="108:109" ht="13.5" hidden="1" customHeight="1" x14ac:dyDescent="0.2">
      <c r="DD101" s="1279"/>
      <c r="DE101" s="1279"/>
    </row>
    <row r="102" spans="108:109" ht="13.5" hidden="1" customHeight="1" x14ac:dyDescent="0.2">
      <c r="DD102" s="1279"/>
      <c r="DE102" s="1279"/>
    </row>
    <row r="103" spans="108:109" ht="13.5" hidden="1" customHeight="1" x14ac:dyDescent="0.2">
      <c r="DD103" s="1279"/>
      <c r="DE103" s="1279"/>
    </row>
    <row r="104" spans="108:109" ht="13.5" hidden="1" customHeight="1" x14ac:dyDescent="0.2">
      <c r="DD104" s="1279"/>
      <c r="DE104" s="1279"/>
    </row>
    <row r="105" spans="108:109" ht="13.5" hidden="1" customHeight="1" x14ac:dyDescent="0.2">
      <c r="DD105" s="1279"/>
      <c r="DE105" s="1279"/>
    </row>
    <row r="106" spans="108:109" ht="13.5" hidden="1" customHeight="1" x14ac:dyDescent="0.2">
      <c r="DD106" s="1279"/>
      <c r="DE106" s="1279"/>
    </row>
    <row r="107" spans="108:109" ht="13.5" hidden="1" customHeight="1" x14ac:dyDescent="0.2">
      <c r="DD107" s="1279"/>
      <c r="DE107" s="1279"/>
    </row>
    <row r="108" spans="108:109" ht="13.5" hidden="1" customHeight="1" x14ac:dyDescent="0.2">
      <c r="DD108" s="1279"/>
      <c r="DE108" s="1279"/>
    </row>
    <row r="109" spans="108:109" ht="13.5" hidden="1" customHeight="1" x14ac:dyDescent="0.2">
      <c r="DD109" s="1279"/>
      <c r="DE109" s="1279"/>
    </row>
    <row r="110" spans="108:109" ht="13.5" hidden="1" customHeight="1" x14ac:dyDescent="0.2">
      <c r="DD110" s="1279"/>
      <c r="DE110" s="1279"/>
    </row>
    <row r="111" spans="108:109" ht="13.5" hidden="1" customHeight="1" x14ac:dyDescent="0.2">
      <c r="DD111" s="1279"/>
      <c r="DE111" s="1279"/>
    </row>
    <row r="112" spans="108:109" ht="13.5" hidden="1" customHeight="1" x14ac:dyDescent="0.2">
      <c r="DD112" s="1279"/>
      <c r="DE112" s="1279"/>
    </row>
    <row r="113" spans="108:109" ht="13.5" hidden="1" customHeight="1" x14ac:dyDescent="0.2">
      <c r="DD113" s="1279"/>
      <c r="DE113" s="1279"/>
    </row>
    <row r="114" spans="108:109" ht="13.5" hidden="1" customHeight="1" x14ac:dyDescent="0.2">
      <c r="DD114" s="1279"/>
      <c r="DE114" s="1279"/>
    </row>
    <row r="115" spans="108:109" ht="13.5" hidden="1" customHeight="1" x14ac:dyDescent="0.2">
      <c r="DD115" s="1279"/>
      <c r="DE115" s="1279"/>
    </row>
    <row r="116" spans="108:109" ht="13.5" hidden="1" customHeight="1" x14ac:dyDescent="0.2">
      <c r="DD116" s="1279"/>
      <c r="DE116" s="1279"/>
    </row>
    <row r="117" spans="108:109" ht="13.5" hidden="1" customHeight="1" x14ac:dyDescent="0.2">
      <c r="DD117" s="1279"/>
      <c r="DE117" s="1279"/>
    </row>
    <row r="118" spans="108:109" ht="13.5" hidden="1" customHeight="1" x14ac:dyDescent="0.2">
      <c r="DD118" s="1279"/>
      <c r="DE118" s="1279"/>
    </row>
    <row r="119" spans="108:109" ht="13.5" hidden="1" customHeight="1" x14ac:dyDescent="0.2">
      <c r="DD119" s="1279"/>
      <c r="DE119" s="1279"/>
    </row>
    <row r="120" spans="108:109" ht="13.5" hidden="1" customHeight="1" x14ac:dyDescent="0.2">
      <c r="DD120" s="1279"/>
      <c r="DE120" s="1279"/>
    </row>
    <row r="121" spans="108:109" ht="13.5" hidden="1" customHeight="1" x14ac:dyDescent="0.2">
      <c r="DD121" s="1279"/>
      <c r="DE121" s="1279"/>
    </row>
    <row r="122" spans="108:109" ht="13.5" hidden="1" customHeight="1" x14ac:dyDescent="0.2">
      <c r="DD122" s="1279"/>
      <c r="DE122" s="1279"/>
    </row>
    <row r="123" spans="108:109" ht="13.5" hidden="1" customHeight="1" x14ac:dyDescent="0.2">
      <c r="DD123" s="1279"/>
      <c r="DE123" s="1279"/>
    </row>
    <row r="124" spans="108:109" ht="13.5" hidden="1" customHeight="1" x14ac:dyDescent="0.2">
      <c r="DD124" s="1279"/>
      <c r="DE124" s="1279"/>
    </row>
    <row r="125" spans="108:109" ht="13.5" hidden="1" customHeight="1" x14ac:dyDescent="0.2">
      <c r="DD125" s="1279"/>
      <c r="DE125" s="1279"/>
    </row>
    <row r="126" spans="108:109" ht="13.5" hidden="1" customHeight="1" x14ac:dyDescent="0.2">
      <c r="DD126" s="1279"/>
      <c r="DE126" s="1279"/>
    </row>
    <row r="127" spans="108:109" ht="13.5" hidden="1" customHeight="1" x14ac:dyDescent="0.2">
      <c r="DD127" s="1279"/>
      <c r="DE127" s="1279"/>
    </row>
    <row r="128" spans="108:109" ht="13.5" hidden="1" customHeight="1" x14ac:dyDescent="0.2">
      <c r="DD128" s="1279"/>
      <c r="DE128" s="1279"/>
    </row>
    <row r="129" spans="108:109" ht="13.5" hidden="1" customHeight="1" x14ac:dyDescent="0.2">
      <c r="DD129" s="1279"/>
      <c r="DE129" s="1279"/>
    </row>
    <row r="130" spans="108:109" ht="13.5" hidden="1" customHeight="1" x14ac:dyDescent="0.2">
      <c r="DD130" s="1279"/>
      <c r="DE130" s="1279"/>
    </row>
    <row r="131" spans="108:109" ht="13.5" hidden="1" customHeight="1" x14ac:dyDescent="0.2">
      <c r="DD131" s="1279"/>
      <c r="DE131" s="1279"/>
    </row>
    <row r="132" spans="108:109" ht="13.5" hidden="1" customHeight="1" x14ac:dyDescent="0.2">
      <c r="DD132" s="1279"/>
      <c r="DE132" s="1279"/>
    </row>
    <row r="133" spans="108:109" ht="13.5" hidden="1" customHeight="1" x14ac:dyDescent="0.2">
      <c r="DD133" s="1279"/>
      <c r="DE133" s="1279"/>
    </row>
    <row r="134" spans="108:109" ht="13.5" hidden="1" customHeight="1" x14ac:dyDescent="0.2">
      <c r="DD134" s="1279"/>
      <c r="DE134" s="1279"/>
    </row>
    <row r="135" spans="108:109" ht="13.5" hidden="1" customHeight="1" x14ac:dyDescent="0.2">
      <c r="DD135" s="1279"/>
      <c r="DE135" s="1279"/>
    </row>
    <row r="136" spans="108:109" ht="13.5" hidden="1" customHeight="1" x14ac:dyDescent="0.2">
      <c r="DD136" s="1279"/>
      <c r="DE136" s="1279"/>
    </row>
    <row r="137" spans="108:109" ht="13.5" hidden="1" customHeight="1" x14ac:dyDescent="0.2">
      <c r="DD137" s="1279"/>
      <c r="DE137" s="1279"/>
    </row>
    <row r="138" spans="108:109" ht="13.5" hidden="1" customHeight="1" x14ac:dyDescent="0.2">
      <c r="DD138" s="1279"/>
      <c r="DE138" s="1279"/>
    </row>
    <row r="139" spans="108:109" ht="13.5" hidden="1" customHeight="1" x14ac:dyDescent="0.2">
      <c r="DD139" s="1279"/>
      <c r="DE139" s="1279"/>
    </row>
    <row r="140" spans="108:109" ht="13.5" hidden="1" customHeight="1" x14ac:dyDescent="0.2">
      <c r="DD140" s="1279"/>
      <c r="DE140" s="1279"/>
    </row>
    <row r="141" spans="108:109" ht="13.5" hidden="1" customHeight="1" x14ac:dyDescent="0.2">
      <c r="DD141" s="1279"/>
      <c r="DE141" s="1279"/>
    </row>
    <row r="142" spans="108:109" ht="13.5" hidden="1" customHeight="1" x14ac:dyDescent="0.2">
      <c r="DD142" s="1279"/>
      <c r="DE142" s="1279"/>
    </row>
    <row r="143" spans="108:109" ht="13.5" hidden="1" customHeight="1" x14ac:dyDescent="0.2">
      <c r="DD143" s="1279"/>
      <c r="DE143" s="1279"/>
    </row>
    <row r="144" spans="108:109" ht="13.5" hidden="1" customHeight="1" x14ac:dyDescent="0.2">
      <c r="DD144" s="1279"/>
      <c r="DE144" s="1279"/>
    </row>
    <row r="145" spans="108:109" ht="13.5" hidden="1" customHeight="1" x14ac:dyDescent="0.2">
      <c r="DD145" s="1279"/>
      <c r="DE145" s="1279"/>
    </row>
    <row r="146" spans="108:109" ht="13.5" hidden="1" customHeight="1" x14ac:dyDescent="0.2">
      <c r="DD146" s="1279"/>
      <c r="DE146" s="1279"/>
    </row>
    <row r="147" spans="108:109" ht="13.5" hidden="1" customHeight="1" x14ac:dyDescent="0.2">
      <c r="DD147" s="1279"/>
      <c r="DE147" s="1279"/>
    </row>
    <row r="148" spans="108:109" ht="13.5" hidden="1" customHeight="1" x14ac:dyDescent="0.2">
      <c r="DD148" s="1279"/>
      <c r="DE148" s="1279"/>
    </row>
    <row r="149" spans="108:109" ht="13.5" hidden="1" customHeight="1" x14ac:dyDescent="0.2">
      <c r="DD149" s="1279"/>
      <c r="DE149" s="1279"/>
    </row>
    <row r="150" spans="108:109" ht="13.5" hidden="1" customHeight="1" x14ac:dyDescent="0.2">
      <c r="DD150" s="1279"/>
      <c r="DE150" s="1279"/>
    </row>
    <row r="151" spans="108:109" ht="13.5" hidden="1" customHeight="1" x14ac:dyDescent="0.2">
      <c r="DD151" s="1279"/>
      <c r="DE151" s="1279"/>
    </row>
    <row r="152" spans="108:109" ht="13.5" hidden="1" customHeight="1" x14ac:dyDescent="0.2">
      <c r="DD152" s="1279"/>
      <c r="DE152" s="1279"/>
    </row>
    <row r="153" spans="108:109" ht="13.5" hidden="1" customHeight="1" x14ac:dyDescent="0.2">
      <c r="DD153" s="1279"/>
      <c r="DE153" s="1279"/>
    </row>
    <row r="154" spans="108:109" ht="13.5" hidden="1" customHeight="1" x14ac:dyDescent="0.2">
      <c r="DD154" s="1279"/>
      <c r="DE154" s="1279"/>
    </row>
    <row r="155" spans="108:109" ht="13.5" hidden="1" customHeight="1" x14ac:dyDescent="0.2">
      <c r="DD155" s="1279"/>
      <c r="DE155" s="1279"/>
    </row>
    <row r="156" spans="108:109" ht="13.5" hidden="1" customHeight="1" x14ac:dyDescent="0.2">
      <c r="DD156" s="1279"/>
      <c r="DE156" s="1279"/>
    </row>
    <row r="157" spans="108:109" ht="13.5" hidden="1" customHeight="1" x14ac:dyDescent="0.2">
      <c r="DD157" s="1279"/>
      <c r="DE157" s="1279"/>
    </row>
    <row r="158" spans="108:109" ht="13.5" hidden="1" customHeight="1" x14ac:dyDescent="0.2">
      <c r="DD158" s="1279"/>
      <c r="DE158" s="1279"/>
    </row>
    <row r="159" spans="108:109" ht="13.5" hidden="1" customHeight="1" x14ac:dyDescent="0.2">
      <c r="DD159" s="1279"/>
      <c r="DE159" s="1279"/>
    </row>
    <row r="160" spans="108:109" ht="13.5" hidden="1" customHeight="1" x14ac:dyDescent="0.2">
      <c r="DD160" s="1279"/>
      <c r="DE160" s="1279"/>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mhVvh9OiJZ2/Mr19O01dhm7qoPxq6gzVBndFvyf6B8GumCgEZeYQ1SeXpQGj5sAbAAR0OPfXRx5sKgdwNexYg==" saltValue="UvZmeorlSLBhXkrMQYXR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DliZUY6d+fKGCv2t4Nw9+JkMv9UHB3IXnRwFqIoulTEuDIQQ+nr8IeMy/jEbS003e3NlVftvVYD4ig0ys+pQA==" saltValue="6Rax0ax3WToF1h658hQa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fLf6EZ0+De90nel/TlvLyej6kmrUOKx3xt1eAHHL5ePSG4z0eu+3CUx4izrhhkNi16m/ejJaas/Lisbd02E4Q==" saltValue="HKUXiooNXbWGxk9PdeA0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551</v>
      </c>
      <c r="G2" s="156"/>
      <c r="H2" s="157"/>
    </row>
    <row r="3" spans="1:8" x14ac:dyDescent="0.2">
      <c r="A3" s="153" t="s">
        <v>544</v>
      </c>
      <c r="B3" s="158"/>
      <c r="C3" s="159"/>
      <c r="D3" s="160">
        <v>43709</v>
      </c>
      <c r="E3" s="161"/>
      <c r="F3" s="162">
        <v>53572</v>
      </c>
      <c r="G3" s="163"/>
      <c r="H3" s="164"/>
    </row>
    <row r="4" spans="1:8" x14ac:dyDescent="0.2">
      <c r="A4" s="165"/>
      <c r="B4" s="166"/>
      <c r="C4" s="167"/>
      <c r="D4" s="168">
        <v>19578</v>
      </c>
      <c r="E4" s="169"/>
      <c r="F4" s="170">
        <v>25259</v>
      </c>
      <c r="G4" s="171"/>
      <c r="H4" s="172"/>
    </row>
    <row r="5" spans="1:8" x14ac:dyDescent="0.2">
      <c r="A5" s="153" t="s">
        <v>546</v>
      </c>
      <c r="B5" s="158"/>
      <c r="C5" s="159"/>
      <c r="D5" s="160">
        <v>36517</v>
      </c>
      <c r="E5" s="161"/>
      <c r="F5" s="162">
        <v>51898</v>
      </c>
      <c r="G5" s="163"/>
      <c r="H5" s="164"/>
    </row>
    <row r="6" spans="1:8" x14ac:dyDescent="0.2">
      <c r="A6" s="165"/>
      <c r="B6" s="166"/>
      <c r="C6" s="167"/>
      <c r="D6" s="168">
        <v>18921</v>
      </c>
      <c r="E6" s="169"/>
      <c r="F6" s="170">
        <v>25986</v>
      </c>
      <c r="G6" s="171"/>
      <c r="H6" s="172"/>
    </row>
    <row r="7" spans="1:8" x14ac:dyDescent="0.2">
      <c r="A7" s="153" t="s">
        <v>547</v>
      </c>
      <c r="B7" s="158"/>
      <c r="C7" s="159"/>
      <c r="D7" s="160">
        <v>41048</v>
      </c>
      <c r="E7" s="161"/>
      <c r="F7" s="162">
        <v>51684</v>
      </c>
      <c r="G7" s="163"/>
      <c r="H7" s="164"/>
    </row>
    <row r="8" spans="1:8" x14ac:dyDescent="0.2">
      <c r="A8" s="165"/>
      <c r="B8" s="166"/>
      <c r="C8" s="167"/>
      <c r="D8" s="168">
        <v>19432</v>
      </c>
      <c r="E8" s="169"/>
      <c r="F8" s="170">
        <v>26671</v>
      </c>
      <c r="G8" s="171"/>
      <c r="H8" s="172"/>
    </row>
    <row r="9" spans="1:8" x14ac:dyDescent="0.2">
      <c r="A9" s="153" t="s">
        <v>548</v>
      </c>
      <c r="B9" s="158"/>
      <c r="C9" s="159"/>
      <c r="D9" s="160">
        <v>41505</v>
      </c>
      <c r="E9" s="161"/>
      <c r="F9" s="162">
        <v>52897</v>
      </c>
      <c r="G9" s="163"/>
      <c r="H9" s="164"/>
    </row>
    <row r="10" spans="1:8" x14ac:dyDescent="0.2">
      <c r="A10" s="165"/>
      <c r="B10" s="166"/>
      <c r="C10" s="167"/>
      <c r="D10" s="168">
        <v>20142</v>
      </c>
      <c r="E10" s="169"/>
      <c r="F10" s="170">
        <v>27013</v>
      </c>
      <c r="G10" s="171"/>
      <c r="H10" s="172"/>
    </row>
    <row r="11" spans="1:8" x14ac:dyDescent="0.2">
      <c r="A11" s="153" t="s">
        <v>549</v>
      </c>
      <c r="B11" s="158"/>
      <c r="C11" s="159"/>
      <c r="D11" s="160">
        <v>52307</v>
      </c>
      <c r="E11" s="161"/>
      <c r="F11" s="162">
        <v>54945</v>
      </c>
      <c r="G11" s="163"/>
      <c r="H11" s="164"/>
    </row>
    <row r="12" spans="1:8" x14ac:dyDescent="0.2">
      <c r="A12" s="165"/>
      <c r="B12" s="166"/>
      <c r="C12" s="173"/>
      <c r="D12" s="168">
        <v>28319</v>
      </c>
      <c r="E12" s="169"/>
      <c r="F12" s="170">
        <v>29293</v>
      </c>
      <c r="G12" s="171"/>
      <c r="H12" s="172"/>
    </row>
    <row r="13" spans="1:8" x14ac:dyDescent="0.2">
      <c r="A13" s="153"/>
      <c r="B13" s="158"/>
      <c r="C13" s="174"/>
      <c r="D13" s="175">
        <v>43017</v>
      </c>
      <c r="E13" s="176"/>
      <c r="F13" s="177">
        <v>52999</v>
      </c>
      <c r="G13" s="178"/>
      <c r="H13" s="164"/>
    </row>
    <row r="14" spans="1:8" x14ac:dyDescent="0.2">
      <c r="A14" s="165"/>
      <c r="B14" s="166"/>
      <c r="C14" s="167"/>
      <c r="D14" s="168">
        <v>21278</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0.31</v>
      </c>
      <c r="C19" s="179">
        <f>ROUND(VALUE(SUBSTITUTE(実質収支比率等に係る経年分析!G$48,"▲","-")),2)</f>
        <v>1.1000000000000001</v>
      </c>
      <c r="D19" s="179">
        <f>ROUND(VALUE(SUBSTITUTE(実質収支比率等に係る経年分析!H$48,"▲","-")),2)</f>
        <v>0.53</v>
      </c>
      <c r="E19" s="179">
        <f>ROUND(VALUE(SUBSTITUTE(実質収支比率等に係る経年分析!I$48,"▲","-")),2)</f>
        <v>0.49</v>
      </c>
      <c r="F19" s="179">
        <f>ROUND(VALUE(SUBSTITUTE(実質収支比率等に係る経年分析!J$48,"▲","-")),2)</f>
        <v>0.76</v>
      </c>
    </row>
    <row r="20" spans="1:11" x14ac:dyDescent="0.2">
      <c r="A20" s="179" t="s">
        <v>55</v>
      </c>
      <c r="B20" s="179">
        <f>ROUND(VALUE(SUBSTITUTE(実質収支比率等に係る経年分析!F$47,"▲","-")),2)</f>
        <v>2.63</v>
      </c>
      <c r="C20" s="179">
        <f>ROUND(VALUE(SUBSTITUTE(実質収支比率等に係る経年分析!G$47,"▲","-")),2)</f>
        <v>1.95</v>
      </c>
      <c r="D20" s="179">
        <f>ROUND(VALUE(SUBSTITUTE(実質収支比率等に係る経年分析!H$47,"▲","-")),2)</f>
        <v>2.48</v>
      </c>
      <c r="E20" s="179">
        <f>ROUND(VALUE(SUBSTITUTE(実質収支比率等に係る経年分析!I$47,"▲","-")),2)</f>
        <v>2.44</v>
      </c>
      <c r="F20" s="179">
        <f>ROUND(VALUE(SUBSTITUTE(実質収支比率等に係る経年分析!J$47,"▲","-")),2)</f>
        <v>2.59</v>
      </c>
    </row>
    <row r="21" spans="1:11" x14ac:dyDescent="0.2">
      <c r="A21" s="179" t="s">
        <v>56</v>
      </c>
      <c r="B21" s="179">
        <f>IF(ISNUMBER(VALUE(SUBSTITUTE(実質収支比率等に係る経年分析!F$49,"▲","-"))),ROUND(VALUE(SUBSTITUTE(実質収支比率等に係る経年分析!F$49,"▲","-")),2),NA())</f>
        <v>0</v>
      </c>
      <c r="C21" s="179">
        <f>IF(ISNUMBER(VALUE(SUBSTITUTE(実質収支比率等に係る経年分析!G$49,"▲","-"))),ROUND(VALUE(SUBSTITUTE(実質収支比率等に係る経年分析!G$49,"▲","-")),2),NA())</f>
        <v>-0.01</v>
      </c>
      <c r="D21" s="179">
        <f>IF(ISNUMBER(VALUE(SUBSTITUTE(実質収支比率等に係る経年分析!H$49,"▲","-"))),ROUND(VALUE(SUBSTITUTE(実質収支比率等に係る経年分析!H$49,"▲","-")),2),NA())</f>
        <v>-0.31</v>
      </c>
      <c r="E21" s="179">
        <f>IF(ISNUMBER(VALUE(SUBSTITUTE(実質収支比率等に係る経年分析!I$49,"▲","-"))),ROUND(VALUE(SUBSTITUTE(実質収支比率等に係る経年分析!I$49,"▲","-")),2),NA())</f>
        <v>0.28000000000000003</v>
      </c>
      <c r="F21" s="179">
        <f>IF(ISNUMBER(VALUE(SUBSTITUTE(実質収支比率等に係る経年分析!J$49,"▲","-"))),ROUND(VALUE(SUBSTITUTE(実質収支比率等に係る経年分析!J$49,"▲","-")),2),NA())</f>
        <v>0.32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7.0000000000000007E-2</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f>IF(ROUND(VALUE(SUBSTITUTE(連結実質赤字比率に係る赤字・黒字の構成分析!G$42,"▲", "-")), 2) &lt; 0, ABS(ROUND(VALUE(SUBSTITUTE(連結実質赤字比率に係る赤字・黒字の構成分析!G$42,"▲", "-")), 2)), NA())</f>
        <v>0.02</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0.18</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0.19</v>
      </c>
    </row>
    <row r="30" spans="1:11" x14ac:dyDescent="0.2">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0.32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0.36</v>
      </c>
    </row>
    <row r="31" spans="1:11" x14ac:dyDescent="0.2">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0.57999999999999996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0.56000000000000005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v>
      </c>
    </row>
    <row r="32" spans="1:11" x14ac:dyDescent="0.2">
      <c r="A32" s="180" t="str">
        <f>IF(連結実質赤字比率に係る赤字・黒字の構成分析!C$38="",NA(),連結実質赤字比率に係る赤字・黒字の構成分析!C$38)</f>
        <v>自動車運送事業会計</v>
      </c>
      <c r="B32" s="180">
        <f>IF(ROUND(VALUE(SUBSTITUTE(連結実質赤字比率に係る赤字・黒字の構成分析!F$38,"▲", "-")), 2) &lt; 0, ABS(ROUND(VALUE(SUBSTITUTE(連結実質赤字比率に係る赤字・黒字の構成分析!F$38,"▲", "-")), 2)), NA())</f>
        <v>0.38</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0.21</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0.75</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1.1100000000000001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0.55000000000000004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2">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4.2699999999999996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5.15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4.9400000000000004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4.95</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137111</v>
      </c>
      <c r="E42" s="181"/>
      <c r="F42" s="181"/>
      <c r="G42" s="181">
        <f>'実質公債費比率（分子）の構造'!L$52</f>
        <v>137767</v>
      </c>
      <c r="H42" s="181"/>
      <c r="I42" s="181"/>
      <c r="J42" s="181">
        <f>'実質公債費比率（分子）の構造'!M$52</f>
        <v>141283</v>
      </c>
      <c r="K42" s="181"/>
      <c r="L42" s="181"/>
      <c r="M42" s="181">
        <f>'実質公債費比率（分子）の構造'!N$52</f>
        <v>136606</v>
      </c>
      <c r="N42" s="181"/>
      <c r="O42" s="181"/>
      <c r="P42" s="181">
        <f>'実質公債費比率（分子）の構造'!O$52</f>
        <v>133661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328</v>
      </c>
      <c r="C44" s="181"/>
      <c r="D44" s="181"/>
      <c r="E44" s="181">
        <f>'実質公債費比率（分子）の構造'!L$50</f>
        <v>328</v>
      </c>
      <c r="F44" s="181"/>
      <c r="G44" s="181"/>
      <c r="H44" s="181">
        <f>'実質公債費比率（分子）の構造'!M$50</f>
        <v>328</v>
      </c>
      <c r="I44" s="181"/>
      <c r="J44" s="181"/>
      <c r="K44" s="181">
        <f>'実質公債費比率（分子）の構造'!N$50</f>
        <v>328</v>
      </c>
      <c r="L44" s="181"/>
      <c r="M44" s="181"/>
      <c r="N44" s="181">
        <f>'実質公債費比率（分子）の構造'!O$50</f>
        <v>1393</v>
      </c>
      <c r="O44" s="181"/>
      <c r="P44" s="181"/>
    </row>
    <row r="45" spans="1:16" x14ac:dyDescent="0.2">
      <c r="A45" s="181" t="s">
        <v>66</v>
      </c>
      <c r="B45" s="181">
        <f>'実質公債費比率（分子）の構造'!K$49</f>
        <v>4168</v>
      </c>
      <c r="C45" s="181"/>
      <c r="D45" s="181"/>
      <c r="E45" s="181">
        <f>'実質公債費比率（分子）の構造'!L$49</f>
        <v>4082</v>
      </c>
      <c r="F45" s="181"/>
      <c r="G45" s="181"/>
      <c r="H45" s="181">
        <f>'実質公債費比率（分子）の構造'!M$49</f>
        <v>4008</v>
      </c>
      <c r="I45" s="181"/>
      <c r="J45" s="181"/>
      <c r="K45" s="181">
        <f>'実質公債費比率（分子）の構造'!N$49</f>
        <v>3667</v>
      </c>
      <c r="L45" s="181"/>
      <c r="M45" s="181"/>
      <c r="N45" s="181">
        <f>'実質公債費比率（分子）の構造'!O$49</f>
        <v>3460</v>
      </c>
      <c r="O45" s="181"/>
      <c r="P45" s="181"/>
    </row>
    <row r="46" spans="1:16" x14ac:dyDescent="0.2">
      <c r="A46" s="181" t="s">
        <v>67</v>
      </c>
      <c r="B46" s="181">
        <f>'実質公債費比率（分子）の構造'!K$48</f>
        <v>42379</v>
      </c>
      <c r="C46" s="181"/>
      <c r="D46" s="181"/>
      <c r="E46" s="181">
        <f>'実質公債費比率（分子）の構造'!L$48</f>
        <v>42784</v>
      </c>
      <c r="F46" s="181"/>
      <c r="G46" s="181"/>
      <c r="H46" s="181">
        <f>'実質公債費比率（分子）の構造'!M$48</f>
        <v>43190</v>
      </c>
      <c r="I46" s="181"/>
      <c r="J46" s="181"/>
      <c r="K46" s="181">
        <f>'実質公債費比率（分子）の構造'!N$48</f>
        <v>42171</v>
      </c>
      <c r="L46" s="181"/>
      <c r="M46" s="181"/>
      <c r="N46" s="181">
        <f>'実質公債費比率（分子）の構造'!O$48</f>
        <v>40235</v>
      </c>
      <c r="O46" s="181"/>
      <c r="P46" s="181"/>
    </row>
    <row r="47" spans="1:16" x14ac:dyDescent="0.2">
      <c r="A47" s="181" t="s">
        <v>68</v>
      </c>
      <c r="B47" s="181">
        <f>'実質公債費比率（分子）の構造'!K$47</f>
        <v>55388</v>
      </c>
      <c r="C47" s="181"/>
      <c r="D47" s="181"/>
      <c r="E47" s="181">
        <f>'実質公債費比率（分子）の構造'!L$47</f>
        <v>54066</v>
      </c>
      <c r="F47" s="181"/>
      <c r="G47" s="181"/>
      <c r="H47" s="181">
        <f>'実質公債費比率（分子）の構造'!M$47</f>
        <v>52959</v>
      </c>
      <c r="I47" s="181"/>
      <c r="J47" s="181"/>
      <c r="K47" s="181">
        <f>'実質公債費比率（分子）の構造'!N$47</f>
        <v>52213</v>
      </c>
      <c r="L47" s="181"/>
      <c r="M47" s="181"/>
      <c r="N47" s="181">
        <f>'実質公債費比率（分子）の構造'!O$47</f>
        <v>51910</v>
      </c>
      <c r="O47" s="181"/>
      <c r="P47" s="181"/>
    </row>
    <row r="48" spans="1:16" x14ac:dyDescent="0.2">
      <c r="A48" s="181" t="s">
        <v>69</v>
      </c>
      <c r="B48" s="181">
        <f>'実質公債費比率（分子）の構造'!K$46</f>
        <v>13157</v>
      </c>
      <c r="C48" s="181"/>
      <c r="D48" s="181"/>
      <c r="E48" s="181">
        <f>'実質公債費比率（分子）の構造'!L$46</f>
        <v>14714</v>
      </c>
      <c r="F48" s="181"/>
      <c r="G48" s="181"/>
      <c r="H48" s="181">
        <f>'実質公債費比率（分子）の構造'!M$46</f>
        <v>13734</v>
      </c>
      <c r="I48" s="181"/>
      <c r="J48" s="181"/>
      <c r="K48" s="181">
        <f>'実質公債費比率（分子）の構造'!N$46</f>
        <v>10700</v>
      </c>
      <c r="L48" s="181"/>
      <c r="M48" s="181"/>
      <c r="N48" s="181">
        <f>'実質公債費比率（分子）の構造'!O$46</f>
        <v>9695</v>
      </c>
      <c r="O48" s="181"/>
      <c r="P48" s="181"/>
    </row>
    <row r="49" spans="1:16" x14ac:dyDescent="0.2">
      <c r="A49" s="181" t="s">
        <v>70</v>
      </c>
      <c r="B49" s="181">
        <f>'実質公債費比率（分子）の構造'!K$45</f>
        <v>85088</v>
      </c>
      <c r="C49" s="181"/>
      <c r="D49" s="181"/>
      <c r="E49" s="181">
        <f>'実質公債費比率（分子）の構造'!L$45</f>
        <v>77345</v>
      </c>
      <c r="F49" s="181"/>
      <c r="G49" s="181"/>
      <c r="H49" s="181">
        <f>'実質公債費比率（分子）の構造'!M$45</f>
        <v>78752</v>
      </c>
      <c r="I49" s="181"/>
      <c r="J49" s="181"/>
      <c r="K49" s="181">
        <f>'実質公債費比率（分子）の構造'!N$45</f>
        <v>75610</v>
      </c>
      <c r="L49" s="181"/>
      <c r="M49" s="181"/>
      <c r="N49" s="181">
        <f>'実質公債費比率（分子）の構造'!O$45</f>
        <v>75965</v>
      </c>
      <c r="O49" s="181"/>
      <c r="P49" s="181"/>
    </row>
    <row r="50" spans="1:16" x14ac:dyDescent="0.2">
      <c r="A50" s="181" t="s">
        <v>71</v>
      </c>
      <c r="B50" s="181" t="e">
        <f>NA()</f>
        <v>#N/A</v>
      </c>
      <c r="C50" s="181">
        <f>IF(ISNUMBER('実質公債費比率（分子）の構造'!K$53),'実質公債費比率（分子）の構造'!K$53,NA())</f>
        <v>63397</v>
      </c>
      <c r="D50" s="181" t="e">
        <f>NA()</f>
        <v>#N/A</v>
      </c>
      <c r="E50" s="181" t="e">
        <f>NA()</f>
        <v>#N/A</v>
      </c>
      <c r="F50" s="181">
        <f>IF(ISNUMBER('実質公債費比率（分子）の構造'!L$53),'実質公債費比率（分子）の構造'!L$53,NA())</f>
        <v>55552</v>
      </c>
      <c r="G50" s="181" t="e">
        <f>NA()</f>
        <v>#N/A</v>
      </c>
      <c r="H50" s="181" t="e">
        <f>NA()</f>
        <v>#N/A</v>
      </c>
      <c r="I50" s="181">
        <f>IF(ISNUMBER('実質公債費比率（分子）の構造'!M$53),'実質公債費比率（分子）の構造'!M$53,NA())</f>
        <v>51688</v>
      </c>
      <c r="J50" s="181" t="e">
        <f>NA()</f>
        <v>#N/A</v>
      </c>
      <c r="K50" s="181" t="e">
        <f>NA()</f>
        <v>#N/A</v>
      </c>
      <c r="L50" s="181">
        <f>IF(ISNUMBER('実質公債費比率（分子）の構造'!N$53),'実質公債費比率（分子）の構造'!N$53,NA())</f>
        <v>48083</v>
      </c>
      <c r="M50" s="181" t="e">
        <f>NA()</f>
        <v>#N/A</v>
      </c>
      <c r="N50" s="181" t="e">
        <f>NA()</f>
        <v>#N/A</v>
      </c>
      <c r="O50" s="181">
        <f>IF(ISNUMBER('実質公債費比率（分子）の構造'!O$53),'実質公債費比率（分子）の構造'!O$53,NA())</f>
        <v>48997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983732</v>
      </c>
      <c r="E56" s="180"/>
      <c r="F56" s="180"/>
      <c r="G56" s="180">
        <f>'将来負担比率（分子）の構造'!J$52</f>
        <v>967524</v>
      </c>
      <c r="H56" s="180"/>
      <c r="I56" s="180"/>
      <c r="J56" s="180">
        <f>'将来負担比率（分子）の構造'!K$52</f>
        <v>937958</v>
      </c>
      <c r="K56" s="180"/>
      <c r="L56" s="180"/>
      <c r="M56" s="180">
        <f>'将来負担比率（分子）の構造'!L$52</f>
        <v>915745</v>
      </c>
      <c r="N56" s="180"/>
      <c r="O56" s="180"/>
      <c r="P56" s="180">
        <f>'将来負担比率（分子）の構造'!M$52</f>
        <v>898976</v>
      </c>
    </row>
    <row r="57" spans="1:16" x14ac:dyDescent="0.2">
      <c r="A57" s="180" t="s">
        <v>42</v>
      </c>
      <c r="B57" s="180"/>
      <c r="C57" s="180"/>
      <c r="D57" s="180">
        <f>'将来負担比率（分子）の構造'!I$51</f>
        <v>560926</v>
      </c>
      <c r="E57" s="180"/>
      <c r="F57" s="180"/>
      <c r="G57" s="180">
        <f>'将来負担比率（分子）の構造'!J$51</f>
        <v>549481</v>
      </c>
      <c r="H57" s="180"/>
      <c r="I57" s="180"/>
      <c r="J57" s="180">
        <f>'将来負担比率（分子）の構造'!K$51</f>
        <v>564788</v>
      </c>
      <c r="K57" s="180"/>
      <c r="L57" s="180"/>
      <c r="M57" s="180">
        <f>'将来負担比率（分子）の構造'!L$51</f>
        <v>565563</v>
      </c>
      <c r="N57" s="180"/>
      <c r="O57" s="180"/>
      <c r="P57" s="180">
        <f>'将来負担比率（分子）の構造'!M$51</f>
        <v>571291</v>
      </c>
    </row>
    <row r="58" spans="1:16" x14ac:dyDescent="0.2">
      <c r="A58" s="180" t="s">
        <v>41</v>
      </c>
      <c r="B58" s="180"/>
      <c r="C58" s="180"/>
      <c r="D58" s="180">
        <f>'将来負担比率（分子）の構造'!I$50</f>
        <v>235358</v>
      </c>
      <c r="E58" s="180"/>
      <c r="F58" s="180"/>
      <c r="G58" s="180">
        <f>'将来負担比率（分子）の構造'!J$50</f>
        <v>234648</v>
      </c>
      <c r="H58" s="180"/>
      <c r="I58" s="180"/>
      <c r="J58" s="180">
        <f>'将来負担比率（分子）の構造'!K$50</f>
        <v>229782</v>
      </c>
      <c r="K58" s="180"/>
      <c r="L58" s="180"/>
      <c r="M58" s="180">
        <f>'将来負担比率（分子）の構造'!L$50</f>
        <v>238585</v>
      </c>
      <c r="N58" s="180"/>
      <c r="O58" s="180"/>
      <c r="P58" s="180">
        <f>'将来負担比率（分子）の構造'!M$50</f>
        <v>258704</v>
      </c>
    </row>
    <row r="59" spans="1:16" x14ac:dyDescent="0.2">
      <c r="A59" s="180" t="s">
        <v>39</v>
      </c>
      <c r="B59" s="180">
        <f>'将来負担比率（分子）の構造'!I$49</f>
        <v>753</v>
      </c>
      <c r="C59" s="180"/>
      <c r="D59" s="180"/>
      <c r="E59" s="180">
        <f>'将来負担比率（分子）の構造'!J$49</f>
        <v>534</v>
      </c>
      <c r="F59" s="180"/>
      <c r="G59" s="180"/>
      <c r="H59" s="180">
        <f>'将来負担比率（分子）の構造'!K$49</f>
        <v>255</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36614</v>
      </c>
      <c r="C61" s="180"/>
      <c r="D61" s="180"/>
      <c r="E61" s="180">
        <f>'将来負担比率（分子）の構造'!J$46</f>
        <v>33890</v>
      </c>
      <c r="F61" s="180"/>
      <c r="G61" s="180"/>
      <c r="H61" s="180">
        <f>'将来負担比率（分子）の構造'!K$46</f>
        <v>27027</v>
      </c>
      <c r="I61" s="180"/>
      <c r="J61" s="180"/>
      <c r="K61" s="180">
        <f>'将来負担比率（分子）の構造'!L$46</f>
        <v>19639</v>
      </c>
      <c r="L61" s="180"/>
      <c r="M61" s="180"/>
      <c r="N61" s="180">
        <f>'将来負担比率（分子）の構造'!M$46</f>
        <v>7489</v>
      </c>
      <c r="O61" s="180"/>
      <c r="P61" s="180"/>
    </row>
    <row r="62" spans="1:16" x14ac:dyDescent="0.2">
      <c r="A62" s="180" t="s">
        <v>35</v>
      </c>
      <c r="B62" s="180">
        <f>'将来負担比率（分子）の構造'!I$45</f>
        <v>135177</v>
      </c>
      <c r="C62" s="180"/>
      <c r="D62" s="180"/>
      <c r="E62" s="180">
        <f>'将来負担比率（分子）の構造'!J$45</f>
        <v>131581</v>
      </c>
      <c r="F62" s="180"/>
      <c r="G62" s="180"/>
      <c r="H62" s="180">
        <f>'将来負担比率（分子）の構造'!K$45</f>
        <v>129477</v>
      </c>
      <c r="I62" s="180"/>
      <c r="J62" s="180"/>
      <c r="K62" s="180">
        <f>'将来負担比率（分子）の構造'!L$45</f>
        <v>191580</v>
      </c>
      <c r="L62" s="180"/>
      <c r="M62" s="180"/>
      <c r="N62" s="180">
        <f>'将来負担比率（分子）の構造'!M$45</f>
        <v>186548</v>
      </c>
      <c r="O62" s="180"/>
      <c r="P62" s="180"/>
    </row>
    <row r="63" spans="1:16" x14ac:dyDescent="0.2">
      <c r="A63" s="180" t="s">
        <v>34</v>
      </c>
      <c r="B63" s="180">
        <f>'将来負担比率（分子）の構造'!I$44</f>
        <v>34754</v>
      </c>
      <c r="C63" s="180"/>
      <c r="D63" s="180"/>
      <c r="E63" s="180">
        <f>'将来負担比率（分子）の構造'!J$44</f>
        <v>32666</v>
      </c>
      <c r="F63" s="180"/>
      <c r="G63" s="180"/>
      <c r="H63" s="180">
        <f>'将来負担比率（分子）の構造'!K$44</f>
        <v>30663</v>
      </c>
      <c r="I63" s="180"/>
      <c r="J63" s="180"/>
      <c r="K63" s="180">
        <f>'将来負担比率（分子）の構造'!L$44</f>
        <v>28886</v>
      </c>
      <c r="L63" s="180"/>
      <c r="M63" s="180"/>
      <c r="N63" s="180">
        <f>'将来負担比率（分子）の構造'!M$44</f>
        <v>27513</v>
      </c>
      <c r="O63" s="180"/>
      <c r="P63" s="180"/>
    </row>
    <row r="64" spans="1:16" x14ac:dyDescent="0.2">
      <c r="A64" s="180" t="s">
        <v>33</v>
      </c>
      <c r="B64" s="180">
        <f>'将来負担比率（分子）の構造'!I$43</f>
        <v>495047</v>
      </c>
      <c r="C64" s="180"/>
      <c r="D64" s="180"/>
      <c r="E64" s="180">
        <f>'将来負担比率（分子）の構造'!J$43</f>
        <v>477921</v>
      </c>
      <c r="F64" s="180"/>
      <c r="G64" s="180"/>
      <c r="H64" s="180">
        <f>'将来負担比率（分子）の構造'!K$43</f>
        <v>469130</v>
      </c>
      <c r="I64" s="180"/>
      <c r="J64" s="180"/>
      <c r="K64" s="180">
        <f>'将来負担比率（分子）の構造'!L$43</f>
        <v>470916</v>
      </c>
      <c r="L64" s="180"/>
      <c r="M64" s="180"/>
      <c r="N64" s="180">
        <f>'将来負担比率（分子）の構造'!M$43</f>
        <v>477475</v>
      </c>
      <c r="O64" s="180"/>
      <c r="P64" s="180"/>
    </row>
    <row r="65" spans="1:16" x14ac:dyDescent="0.2">
      <c r="A65" s="180" t="s">
        <v>32</v>
      </c>
      <c r="B65" s="180">
        <f>'将来負担比率（分子）の構造'!I$42</f>
        <v>18906</v>
      </c>
      <c r="C65" s="180"/>
      <c r="D65" s="180"/>
      <c r="E65" s="180">
        <f>'将来負担比率（分子）の構造'!J$42</f>
        <v>54527</v>
      </c>
      <c r="F65" s="180"/>
      <c r="G65" s="180"/>
      <c r="H65" s="180">
        <f>'将来負担比率（分子）の構造'!K$42</f>
        <v>73137</v>
      </c>
      <c r="I65" s="180"/>
      <c r="J65" s="180"/>
      <c r="K65" s="180">
        <f>'将来負担比率（分子）の構造'!L$42</f>
        <v>70293</v>
      </c>
      <c r="L65" s="180"/>
      <c r="M65" s="180"/>
      <c r="N65" s="180">
        <f>'将来負担比率（分子）の構造'!M$42</f>
        <v>76975</v>
      </c>
      <c r="O65" s="180"/>
      <c r="P65" s="180"/>
    </row>
    <row r="66" spans="1:16" x14ac:dyDescent="0.2">
      <c r="A66" s="180" t="s">
        <v>31</v>
      </c>
      <c r="B66" s="180">
        <f>'将来負担比率（分子）の構造'!I$41</f>
        <v>1788771</v>
      </c>
      <c r="C66" s="180"/>
      <c r="D66" s="180"/>
      <c r="E66" s="180">
        <f>'将来負担比率（分子）の構造'!J$41</f>
        <v>1731041</v>
      </c>
      <c r="F66" s="180"/>
      <c r="G66" s="180"/>
      <c r="H66" s="180">
        <f>'将来負担比率（分子）の構造'!K$41</f>
        <v>1676816</v>
      </c>
      <c r="I66" s="180"/>
      <c r="J66" s="180"/>
      <c r="K66" s="180">
        <f>'将来負担比率（分子）の構造'!L$41</f>
        <v>1643032</v>
      </c>
      <c r="L66" s="180"/>
      <c r="M66" s="180"/>
      <c r="N66" s="180">
        <f>'将来負担比率（分子）の構造'!M$41</f>
        <v>1625291</v>
      </c>
      <c r="O66" s="180"/>
      <c r="P66" s="180"/>
    </row>
    <row r="67" spans="1:16" x14ac:dyDescent="0.2">
      <c r="A67" s="180" t="s">
        <v>75</v>
      </c>
      <c r="B67" s="180" t="e">
        <f>NA()</f>
        <v>#N/A</v>
      </c>
      <c r="C67" s="180">
        <f>IF(ISNUMBER('将来負担比率（分子）の構造'!I$53), IF('将来負担比率（分子）の構造'!I$53 &lt; 0, 0, '将来負担比率（分子）の構造'!I$53), NA())</f>
        <v>730006</v>
      </c>
      <c r="D67" s="180" t="e">
        <f>NA()</f>
        <v>#N/A</v>
      </c>
      <c r="E67" s="180" t="e">
        <f>NA()</f>
        <v>#N/A</v>
      </c>
      <c r="F67" s="180">
        <f>IF(ISNUMBER('将来負担比率（分子）の構造'!J$53), IF('将来負担比率（分子）の構造'!J$53 &lt; 0, 0, '将来負担比率（分子）の構造'!J$53), NA())</f>
        <v>710507</v>
      </c>
      <c r="G67" s="180" t="e">
        <f>NA()</f>
        <v>#N/A</v>
      </c>
      <c r="H67" s="180" t="e">
        <f>NA()</f>
        <v>#N/A</v>
      </c>
      <c r="I67" s="180">
        <f>IF(ISNUMBER('将来負担比率（分子）の構造'!K$53), IF('将来負担比率（分子）の構造'!K$53 &lt; 0, 0, '将来負担比率（分子）の構造'!K$53), NA())</f>
        <v>673978</v>
      </c>
      <c r="J67" s="180" t="e">
        <f>NA()</f>
        <v>#N/A</v>
      </c>
      <c r="K67" s="180" t="e">
        <f>NA()</f>
        <v>#N/A</v>
      </c>
      <c r="L67" s="180">
        <f>IF(ISNUMBER('将来負担比率（分子）の構造'!L$53), IF('将来負担比率（分子）の構造'!L$53 &lt; 0, 0, '将来負担比率（分子）の構造'!L$53), NA())</f>
        <v>704454</v>
      </c>
      <c r="M67" s="180" t="e">
        <f>NA()</f>
        <v>#N/A</v>
      </c>
      <c r="N67" s="180" t="e">
        <f>NA()</f>
        <v>#N/A</v>
      </c>
      <c r="O67" s="180">
        <f>IF(ISNUMBER('将来負担比率（分子）の構造'!M$53), IF('将来負担比率（分子）の構造'!M$53 &lt; 0, 0, '将来負担比率（分子）の構造'!M$53), NA())</f>
        <v>672321</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14067</v>
      </c>
      <c r="C72" s="184">
        <f>基金残高に係る経年分析!G55</f>
        <v>15667</v>
      </c>
      <c r="D72" s="184">
        <f>基金残高に係る経年分析!H55</f>
        <v>16688</v>
      </c>
    </row>
    <row r="73" spans="1:16" x14ac:dyDescent="0.2">
      <c r="A73" s="183" t="s">
        <v>78</v>
      </c>
      <c r="B73" s="184">
        <f>基金残高に係る経年分析!F56</f>
        <v>9303</v>
      </c>
      <c r="C73" s="184">
        <f>基金残高に係る経年分析!G56</f>
        <v>8976</v>
      </c>
      <c r="D73" s="184">
        <f>基金残高に係る経年分析!H56</f>
        <v>8357</v>
      </c>
    </row>
    <row r="74" spans="1:16" x14ac:dyDescent="0.2">
      <c r="A74" s="183" t="s">
        <v>79</v>
      </c>
      <c r="B74" s="184">
        <f>基金残高に係る経年分析!F57</f>
        <v>19037</v>
      </c>
      <c r="C74" s="184">
        <f>基金残高に係る経年分析!G57</f>
        <v>16109</v>
      </c>
      <c r="D74" s="184">
        <f>基金残高に係る経年分析!H57</f>
        <v>19045</v>
      </c>
    </row>
  </sheetData>
  <sheetProtection algorithmName="SHA-512" hashValue="coVmKzdkCueyxOMnP+HKQHRqFg17WaTZDZ/Ft/piZW8IpUNvfVEEOxFo+C46D7+cyYACNY58BCNokCigBGmsag==" saltValue="yULahEGdh3xi3U0xnIwS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214</v>
      </c>
      <c r="DI1" s="618"/>
      <c r="DJ1" s="618"/>
      <c r="DK1" s="618"/>
      <c r="DL1" s="618"/>
      <c r="DM1" s="618"/>
      <c r="DN1" s="619"/>
      <c r="DO1" s="225"/>
      <c r="DP1" s="617" t="s">
        <v>215</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0" t="s">
        <v>217</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218</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219</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2">
      <c r="B4" s="620" t="s">
        <v>1</v>
      </c>
      <c r="C4" s="621"/>
      <c r="D4" s="621"/>
      <c r="E4" s="621"/>
      <c r="F4" s="621"/>
      <c r="G4" s="621"/>
      <c r="H4" s="621"/>
      <c r="I4" s="621"/>
      <c r="J4" s="621"/>
      <c r="K4" s="621"/>
      <c r="L4" s="621"/>
      <c r="M4" s="621"/>
      <c r="N4" s="621"/>
      <c r="O4" s="621"/>
      <c r="P4" s="621"/>
      <c r="Q4" s="622"/>
      <c r="R4" s="620" t="s">
        <v>220</v>
      </c>
      <c r="S4" s="621"/>
      <c r="T4" s="621"/>
      <c r="U4" s="621"/>
      <c r="V4" s="621"/>
      <c r="W4" s="621"/>
      <c r="X4" s="621"/>
      <c r="Y4" s="622"/>
      <c r="Z4" s="620" t="s">
        <v>221</v>
      </c>
      <c r="AA4" s="621"/>
      <c r="AB4" s="621"/>
      <c r="AC4" s="622"/>
      <c r="AD4" s="620" t="s">
        <v>222</v>
      </c>
      <c r="AE4" s="621"/>
      <c r="AF4" s="621"/>
      <c r="AG4" s="621"/>
      <c r="AH4" s="621"/>
      <c r="AI4" s="621"/>
      <c r="AJ4" s="621"/>
      <c r="AK4" s="622"/>
      <c r="AL4" s="620" t="s">
        <v>221</v>
      </c>
      <c r="AM4" s="621"/>
      <c r="AN4" s="621"/>
      <c r="AO4" s="622"/>
      <c r="AP4" s="626" t="s">
        <v>223</v>
      </c>
      <c r="AQ4" s="626"/>
      <c r="AR4" s="626"/>
      <c r="AS4" s="626"/>
      <c r="AT4" s="626"/>
      <c r="AU4" s="626"/>
      <c r="AV4" s="626"/>
      <c r="AW4" s="626"/>
      <c r="AX4" s="626"/>
      <c r="AY4" s="626"/>
      <c r="AZ4" s="626"/>
      <c r="BA4" s="626"/>
      <c r="BB4" s="626"/>
      <c r="BC4" s="626"/>
      <c r="BD4" s="626"/>
      <c r="BE4" s="626"/>
      <c r="BF4" s="626"/>
      <c r="BG4" s="626" t="s">
        <v>224</v>
      </c>
      <c r="BH4" s="626"/>
      <c r="BI4" s="626"/>
      <c r="BJ4" s="626"/>
      <c r="BK4" s="626"/>
      <c r="BL4" s="626"/>
      <c r="BM4" s="626"/>
      <c r="BN4" s="626"/>
      <c r="BO4" s="626" t="s">
        <v>221</v>
      </c>
      <c r="BP4" s="626"/>
      <c r="BQ4" s="626"/>
      <c r="BR4" s="626"/>
      <c r="BS4" s="626" t="s">
        <v>225</v>
      </c>
      <c r="BT4" s="626"/>
      <c r="BU4" s="626"/>
      <c r="BV4" s="626"/>
      <c r="BW4" s="626"/>
      <c r="BX4" s="626"/>
      <c r="BY4" s="626"/>
      <c r="BZ4" s="626"/>
      <c r="CA4" s="626"/>
      <c r="CB4" s="626"/>
      <c r="CD4" s="623" t="s">
        <v>226</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2">
      <c r="B5" s="627" t="s">
        <v>227</v>
      </c>
      <c r="C5" s="628"/>
      <c r="D5" s="628"/>
      <c r="E5" s="628"/>
      <c r="F5" s="628"/>
      <c r="G5" s="628"/>
      <c r="H5" s="628"/>
      <c r="I5" s="628"/>
      <c r="J5" s="628"/>
      <c r="K5" s="628"/>
      <c r="L5" s="628"/>
      <c r="M5" s="628"/>
      <c r="N5" s="628"/>
      <c r="O5" s="628"/>
      <c r="P5" s="628"/>
      <c r="Q5" s="629"/>
      <c r="R5" s="630">
        <v>583278035</v>
      </c>
      <c r="S5" s="631"/>
      <c r="T5" s="631"/>
      <c r="U5" s="631"/>
      <c r="V5" s="631"/>
      <c r="W5" s="631"/>
      <c r="X5" s="631"/>
      <c r="Y5" s="632"/>
      <c r="Z5" s="633">
        <v>48.5</v>
      </c>
      <c r="AA5" s="633"/>
      <c r="AB5" s="633"/>
      <c r="AC5" s="633"/>
      <c r="AD5" s="634">
        <v>537127424</v>
      </c>
      <c r="AE5" s="634"/>
      <c r="AF5" s="634"/>
      <c r="AG5" s="634"/>
      <c r="AH5" s="634"/>
      <c r="AI5" s="634"/>
      <c r="AJ5" s="634"/>
      <c r="AK5" s="634"/>
      <c r="AL5" s="635">
        <v>84.1</v>
      </c>
      <c r="AM5" s="636"/>
      <c r="AN5" s="636"/>
      <c r="AO5" s="637"/>
      <c r="AP5" s="627" t="s">
        <v>228</v>
      </c>
      <c r="AQ5" s="628"/>
      <c r="AR5" s="628"/>
      <c r="AS5" s="628"/>
      <c r="AT5" s="628"/>
      <c r="AU5" s="628"/>
      <c r="AV5" s="628"/>
      <c r="AW5" s="628"/>
      <c r="AX5" s="628"/>
      <c r="AY5" s="628"/>
      <c r="AZ5" s="628"/>
      <c r="BA5" s="628"/>
      <c r="BB5" s="628"/>
      <c r="BC5" s="628"/>
      <c r="BD5" s="628"/>
      <c r="BE5" s="628"/>
      <c r="BF5" s="629"/>
      <c r="BG5" s="641">
        <v>520515719</v>
      </c>
      <c r="BH5" s="642"/>
      <c r="BI5" s="642"/>
      <c r="BJ5" s="642"/>
      <c r="BK5" s="642"/>
      <c r="BL5" s="642"/>
      <c r="BM5" s="642"/>
      <c r="BN5" s="643"/>
      <c r="BO5" s="644">
        <v>89.2</v>
      </c>
      <c r="BP5" s="644"/>
      <c r="BQ5" s="644"/>
      <c r="BR5" s="644"/>
      <c r="BS5" s="645">
        <v>8042941</v>
      </c>
      <c r="BT5" s="645"/>
      <c r="BU5" s="645"/>
      <c r="BV5" s="645"/>
      <c r="BW5" s="645"/>
      <c r="BX5" s="645"/>
      <c r="BY5" s="645"/>
      <c r="BZ5" s="645"/>
      <c r="CA5" s="645"/>
      <c r="CB5" s="649"/>
      <c r="CD5" s="623" t="s">
        <v>223</v>
      </c>
      <c r="CE5" s="624"/>
      <c r="CF5" s="624"/>
      <c r="CG5" s="624"/>
      <c r="CH5" s="624"/>
      <c r="CI5" s="624"/>
      <c r="CJ5" s="624"/>
      <c r="CK5" s="624"/>
      <c r="CL5" s="624"/>
      <c r="CM5" s="624"/>
      <c r="CN5" s="624"/>
      <c r="CO5" s="624"/>
      <c r="CP5" s="624"/>
      <c r="CQ5" s="625"/>
      <c r="CR5" s="623" t="s">
        <v>229</v>
      </c>
      <c r="CS5" s="624"/>
      <c r="CT5" s="624"/>
      <c r="CU5" s="624"/>
      <c r="CV5" s="624"/>
      <c r="CW5" s="624"/>
      <c r="CX5" s="624"/>
      <c r="CY5" s="625"/>
      <c r="CZ5" s="623" t="s">
        <v>221</v>
      </c>
      <c r="DA5" s="624"/>
      <c r="DB5" s="624"/>
      <c r="DC5" s="625"/>
      <c r="DD5" s="623" t="s">
        <v>230</v>
      </c>
      <c r="DE5" s="624"/>
      <c r="DF5" s="624"/>
      <c r="DG5" s="624"/>
      <c r="DH5" s="624"/>
      <c r="DI5" s="624"/>
      <c r="DJ5" s="624"/>
      <c r="DK5" s="624"/>
      <c r="DL5" s="624"/>
      <c r="DM5" s="624"/>
      <c r="DN5" s="624"/>
      <c r="DO5" s="624"/>
      <c r="DP5" s="625"/>
      <c r="DQ5" s="623" t="s">
        <v>231</v>
      </c>
      <c r="DR5" s="624"/>
      <c r="DS5" s="624"/>
      <c r="DT5" s="624"/>
      <c r="DU5" s="624"/>
      <c r="DV5" s="624"/>
      <c r="DW5" s="624"/>
      <c r="DX5" s="624"/>
      <c r="DY5" s="624"/>
      <c r="DZ5" s="624"/>
      <c r="EA5" s="624"/>
      <c r="EB5" s="624"/>
      <c r="EC5" s="625"/>
    </row>
    <row r="6" spans="2:143" ht="11.25" customHeight="1" x14ac:dyDescent="0.2">
      <c r="B6" s="638" t="s">
        <v>232</v>
      </c>
      <c r="C6" s="639"/>
      <c r="D6" s="639"/>
      <c r="E6" s="639"/>
      <c r="F6" s="639"/>
      <c r="G6" s="639"/>
      <c r="H6" s="639"/>
      <c r="I6" s="639"/>
      <c r="J6" s="639"/>
      <c r="K6" s="639"/>
      <c r="L6" s="639"/>
      <c r="M6" s="639"/>
      <c r="N6" s="639"/>
      <c r="O6" s="639"/>
      <c r="P6" s="639"/>
      <c r="Q6" s="640"/>
      <c r="R6" s="641">
        <v>6412241</v>
      </c>
      <c r="S6" s="642"/>
      <c r="T6" s="642"/>
      <c r="U6" s="642"/>
      <c r="V6" s="642"/>
      <c r="W6" s="642"/>
      <c r="X6" s="642"/>
      <c r="Y6" s="643"/>
      <c r="Z6" s="644">
        <v>0.5</v>
      </c>
      <c r="AA6" s="644"/>
      <c r="AB6" s="644"/>
      <c r="AC6" s="644"/>
      <c r="AD6" s="645">
        <v>6412241</v>
      </c>
      <c r="AE6" s="645"/>
      <c r="AF6" s="645"/>
      <c r="AG6" s="645"/>
      <c r="AH6" s="645"/>
      <c r="AI6" s="645"/>
      <c r="AJ6" s="645"/>
      <c r="AK6" s="645"/>
      <c r="AL6" s="646">
        <v>1</v>
      </c>
      <c r="AM6" s="647"/>
      <c r="AN6" s="647"/>
      <c r="AO6" s="648"/>
      <c r="AP6" s="638" t="s">
        <v>233</v>
      </c>
      <c r="AQ6" s="639"/>
      <c r="AR6" s="639"/>
      <c r="AS6" s="639"/>
      <c r="AT6" s="639"/>
      <c r="AU6" s="639"/>
      <c r="AV6" s="639"/>
      <c r="AW6" s="639"/>
      <c r="AX6" s="639"/>
      <c r="AY6" s="639"/>
      <c r="AZ6" s="639"/>
      <c r="BA6" s="639"/>
      <c r="BB6" s="639"/>
      <c r="BC6" s="639"/>
      <c r="BD6" s="639"/>
      <c r="BE6" s="639"/>
      <c r="BF6" s="640"/>
      <c r="BG6" s="641">
        <v>520515719</v>
      </c>
      <c r="BH6" s="642"/>
      <c r="BI6" s="642"/>
      <c r="BJ6" s="642"/>
      <c r="BK6" s="642"/>
      <c r="BL6" s="642"/>
      <c r="BM6" s="642"/>
      <c r="BN6" s="643"/>
      <c r="BO6" s="644">
        <v>89.2</v>
      </c>
      <c r="BP6" s="644"/>
      <c r="BQ6" s="644"/>
      <c r="BR6" s="644"/>
      <c r="BS6" s="645">
        <v>8042941</v>
      </c>
      <c r="BT6" s="645"/>
      <c r="BU6" s="645"/>
      <c r="BV6" s="645"/>
      <c r="BW6" s="645"/>
      <c r="BX6" s="645"/>
      <c r="BY6" s="645"/>
      <c r="BZ6" s="645"/>
      <c r="CA6" s="645"/>
      <c r="CB6" s="649"/>
      <c r="CD6" s="652" t="s">
        <v>234</v>
      </c>
      <c r="CE6" s="653"/>
      <c r="CF6" s="653"/>
      <c r="CG6" s="653"/>
      <c r="CH6" s="653"/>
      <c r="CI6" s="653"/>
      <c r="CJ6" s="653"/>
      <c r="CK6" s="653"/>
      <c r="CL6" s="653"/>
      <c r="CM6" s="653"/>
      <c r="CN6" s="653"/>
      <c r="CO6" s="653"/>
      <c r="CP6" s="653"/>
      <c r="CQ6" s="654"/>
      <c r="CR6" s="641">
        <v>2239856</v>
      </c>
      <c r="CS6" s="642"/>
      <c r="CT6" s="642"/>
      <c r="CU6" s="642"/>
      <c r="CV6" s="642"/>
      <c r="CW6" s="642"/>
      <c r="CX6" s="642"/>
      <c r="CY6" s="643"/>
      <c r="CZ6" s="635">
        <v>0.2</v>
      </c>
      <c r="DA6" s="636"/>
      <c r="DB6" s="636"/>
      <c r="DC6" s="655"/>
      <c r="DD6" s="650" t="s">
        <v>128</v>
      </c>
      <c r="DE6" s="642"/>
      <c r="DF6" s="642"/>
      <c r="DG6" s="642"/>
      <c r="DH6" s="642"/>
      <c r="DI6" s="642"/>
      <c r="DJ6" s="642"/>
      <c r="DK6" s="642"/>
      <c r="DL6" s="642"/>
      <c r="DM6" s="642"/>
      <c r="DN6" s="642"/>
      <c r="DO6" s="642"/>
      <c r="DP6" s="643"/>
      <c r="DQ6" s="650">
        <v>2136649</v>
      </c>
      <c r="DR6" s="642"/>
      <c r="DS6" s="642"/>
      <c r="DT6" s="642"/>
      <c r="DU6" s="642"/>
      <c r="DV6" s="642"/>
      <c r="DW6" s="642"/>
      <c r="DX6" s="642"/>
      <c r="DY6" s="642"/>
      <c r="DZ6" s="642"/>
      <c r="EA6" s="642"/>
      <c r="EB6" s="642"/>
      <c r="EC6" s="651"/>
    </row>
    <row r="7" spans="2:143" ht="11.25" customHeight="1" x14ac:dyDescent="0.2">
      <c r="B7" s="638" t="s">
        <v>235</v>
      </c>
      <c r="C7" s="639"/>
      <c r="D7" s="639"/>
      <c r="E7" s="639"/>
      <c r="F7" s="639"/>
      <c r="G7" s="639"/>
      <c r="H7" s="639"/>
      <c r="I7" s="639"/>
      <c r="J7" s="639"/>
      <c r="K7" s="639"/>
      <c r="L7" s="639"/>
      <c r="M7" s="639"/>
      <c r="N7" s="639"/>
      <c r="O7" s="639"/>
      <c r="P7" s="639"/>
      <c r="Q7" s="640"/>
      <c r="R7" s="641">
        <v>893349</v>
      </c>
      <c r="S7" s="642"/>
      <c r="T7" s="642"/>
      <c r="U7" s="642"/>
      <c r="V7" s="642"/>
      <c r="W7" s="642"/>
      <c r="X7" s="642"/>
      <c r="Y7" s="643"/>
      <c r="Z7" s="644">
        <v>0.1</v>
      </c>
      <c r="AA7" s="644"/>
      <c r="AB7" s="644"/>
      <c r="AC7" s="644"/>
      <c r="AD7" s="645">
        <v>893349</v>
      </c>
      <c r="AE7" s="645"/>
      <c r="AF7" s="645"/>
      <c r="AG7" s="645"/>
      <c r="AH7" s="645"/>
      <c r="AI7" s="645"/>
      <c r="AJ7" s="645"/>
      <c r="AK7" s="645"/>
      <c r="AL7" s="646">
        <v>0.1</v>
      </c>
      <c r="AM7" s="647"/>
      <c r="AN7" s="647"/>
      <c r="AO7" s="648"/>
      <c r="AP7" s="638" t="s">
        <v>236</v>
      </c>
      <c r="AQ7" s="639"/>
      <c r="AR7" s="639"/>
      <c r="AS7" s="639"/>
      <c r="AT7" s="639"/>
      <c r="AU7" s="639"/>
      <c r="AV7" s="639"/>
      <c r="AW7" s="639"/>
      <c r="AX7" s="639"/>
      <c r="AY7" s="639"/>
      <c r="AZ7" s="639"/>
      <c r="BA7" s="639"/>
      <c r="BB7" s="639"/>
      <c r="BC7" s="639"/>
      <c r="BD7" s="639"/>
      <c r="BE7" s="639"/>
      <c r="BF7" s="640"/>
      <c r="BG7" s="641">
        <v>289534840</v>
      </c>
      <c r="BH7" s="642"/>
      <c r="BI7" s="642"/>
      <c r="BJ7" s="642"/>
      <c r="BK7" s="642"/>
      <c r="BL7" s="642"/>
      <c r="BM7" s="642"/>
      <c r="BN7" s="643"/>
      <c r="BO7" s="644">
        <v>49.6</v>
      </c>
      <c r="BP7" s="644"/>
      <c r="BQ7" s="644"/>
      <c r="BR7" s="644"/>
      <c r="BS7" s="645">
        <v>8042941</v>
      </c>
      <c r="BT7" s="645"/>
      <c r="BU7" s="645"/>
      <c r="BV7" s="645"/>
      <c r="BW7" s="645"/>
      <c r="BX7" s="645"/>
      <c r="BY7" s="645"/>
      <c r="BZ7" s="645"/>
      <c r="CA7" s="645"/>
      <c r="CB7" s="649"/>
      <c r="CD7" s="656" t="s">
        <v>237</v>
      </c>
      <c r="CE7" s="657"/>
      <c r="CF7" s="657"/>
      <c r="CG7" s="657"/>
      <c r="CH7" s="657"/>
      <c r="CI7" s="657"/>
      <c r="CJ7" s="657"/>
      <c r="CK7" s="657"/>
      <c r="CL7" s="657"/>
      <c r="CM7" s="657"/>
      <c r="CN7" s="657"/>
      <c r="CO7" s="657"/>
      <c r="CP7" s="657"/>
      <c r="CQ7" s="658"/>
      <c r="CR7" s="641">
        <v>61196886</v>
      </c>
      <c r="CS7" s="642"/>
      <c r="CT7" s="642"/>
      <c r="CU7" s="642"/>
      <c r="CV7" s="642"/>
      <c r="CW7" s="642"/>
      <c r="CX7" s="642"/>
      <c r="CY7" s="643"/>
      <c r="CZ7" s="644">
        <v>5.0999999999999996</v>
      </c>
      <c r="DA7" s="644"/>
      <c r="DB7" s="644"/>
      <c r="DC7" s="644"/>
      <c r="DD7" s="650">
        <v>2571279</v>
      </c>
      <c r="DE7" s="642"/>
      <c r="DF7" s="642"/>
      <c r="DG7" s="642"/>
      <c r="DH7" s="642"/>
      <c r="DI7" s="642"/>
      <c r="DJ7" s="642"/>
      <c r="DK7" s="642"/>
      <c r="DL7" s="642"/>
      <c r="DM7" s="642"/>
      <c r="DN7" s="642"/>
      <c r="DO7" s="642"/>
      <c r="DP7" s="643"/>
      <c r="DQ7" s="650">
        <v>51716176</v>
      </c>
      <c r="DR7" s="642"/>
      <c r="DS7" s="642"/>
      <c r="DT7" s="642"/>
      <c r="DU7" s="642"/>
      <c r="DV7" s="642"/>
      <c r="DW7" s="642"/>
      <c r="DX7" s="642"/>
      <c r="DY7" s="642"/>
      <c r="DZ7" s="642"/>
      <c r="EA7" s="642"/>
      <c r="EB7" s="642"/>
      <c r="EC7" s="651"/>
    </row>
    <row r="8" spans="2:143" ht="11.25" customHeight="1" x14ac:dyDescent="0.2">
      <c r="B8" s="638" t="s">
        <v>238</v>
      </c>
      <c r="C8" s="639"/>
      <c r="D8" s="639"/>
      <c r="E8" s="639"/>
      <c r="F8" s="639"/>
      <c r="G8" s="639"/>
      <c r="H8" s="639"/>
      <c r="I8" s="639"/>
      <c r="J8" s="639"/>
      <c r="K8" s="639"/>
      <c r="L8" s="639"/>
      <c r="M8" s="639"/>
      <c r="N8" s="639"/>
      <c r="O8" s="639"/>
      <c r="P8" s="639"/>
      <c r="Q8" s="640"/>
      <c r="R8" s="641">
        <v>2545505</v>
      </c>
      <c r="S8" s="642"/>
      <c r="T8" s="642"/>
      <c r="U8" s="642"/>
      <c r="V8" s="642"/>
      <c r="W8" s="642"/>
      <c r="X8" s="642"/>
      <c r="Y8" s="643"/>
      <c r="Z8" s="644">
        <v>0.2</v>
      </c>
      <c r="AA8" s="644"/>
      <c r="AB8" s="644"/>
      <c r="AC8" s="644"/>
      <c r="AD8" s="645">
        <v>2545505</v>
      </c>
      <c r="AE8" s="645"/>
      <c r="AF8" s="645"/>
      <c r="AG8" s="645"/>
      <c r="AH8" s="645"/>
      <c r="AI8" s="645"/>
      <c r="AJ8" s="645"/>
      <c r="AK8" s="645"/>
      <c r="AL8" s="646">
        <v>0.4</v>
      </c>
      <c r="AM8" s="647"/>
      <c r="AN8" s="647"/>
      <c r="AO8" s="648"/>
      <c r="AP8" s="638" t="s">
        <v>239</v>
      </c>
      <c r="AQ8" s="639"/>
      <c r="AR8" s="639"/>
      <c r="AS8" s="639"/>
      <c r="AT8" s="639"/>
      <c r="AU8" s="639"/>
      <c r="AV8" s="639"/>
      <c r="AW8" s="639"/>
      <c r="AX8" s="639"/>
      <c r="AY8" s="639"/>
      <c r="AZ8" s="639"/>
      <c r="BA8" s="639"/>
      <c r="BB8" s="639"/>
      <c r="BC8" s="639"/>
      <c r="BD8" s="639"/>
      <c r="BE8" s="639"/>
      <c r="BF8" s="640"/>
      <c r="BG8" s="641">
        <v>3816180</v>
      </c>
      <c r="BH8" s="642"/>
      <c r="BI8" s="642"/>
      <c r="BJ8" s="642"/>
      <c r="BK8" s="642"/>
      <c r="BL8" s="642"/>
      <c r="BM8" s="642"/>
      <c r="BN8" s="643"/>
      <c r="BO8" s="644">
        <v>0.7</v>
      </c>
      <c r="BP8" s="644"/>
      <c r="BQ8" s="644"/>
      <c r="BR8" s="644"/>
      <c r="BS8" s="650" t="s">
        <v>240</v>
      </c>
      <c r="BT8" s="642"/>
      <c r="BU8" s="642"/>
      <c r="BV8" s="642"/>
      <c r="BW8" s="642"/>
      <c r="BX8" s="642"/>
      <c r="BY8" s="642"/>
      <c r="BZ8" s="642"/>
      <c r="CA8" s="642"/>
      <c r="CB8" s="651"/>
      <c r="CD8" s="656" t="s">
        <v>241</v>
      </c>
      <c r="CE8" s="657"/>
      <c r="CF8" s="657"/>
      <c r="CG8" s="657"/>
      <c r="CH8" s="657"/>
      <c r="CI8" s="657"/>
      <c r="CJ8" s="657"/>
      <c r="CK8" s="657"/>
      <c r="CL8" s="657"/>
      <c r="CM8" s="657"/>
      <c r="CN8" s="657"/>
      <c r="CO8" s="657"/>
      <c r="CP8" s="657"/>
      <c r="CQ8" s="658"/>
      <c r="CR8" s="641">
        <v>425670639</v>
      </c>
      <c r="CS8" s="642"/>
      <c r="CT8" s="642"/>
      <c r="CU8" s="642"/>
      <c r="CV8" s="642"/>
      <c r="CW8" s="642"/>
      <c r="CX8" s="642"/>
      <c r="CY8" s="643"/>
      <c r="CZ8" s="644">
        <v>35.6</v>
      </c>
      <c r="DA8" s="644"/>
      <c r="DB8" s="644"/>
      <c r="DC8" s="644"/>
      <c r="DD8" s="650">
        <v>4600247</v>
      </c>
      <c r="DE8" s="642"/>
      <c r="DF8" s="642"/>
      <c r="DG8" s="642"/>
      <c r="DH8" s="642"/>
      <c r="DI8" s="642"/>
      <c r="DJ8" s="642"/>
      <c r="DK8" s="642"/>
      <c r="DL8" s="642"/>
      <c r="DM8" s="642"/>
      <c r="DN8" s="642"/>
      <c r="DO8" s="642"/>
      <c r="DP8" s="643"/>
      <c r="DQ8" s="650">
        <v>211776231</v>
      </c>
      <c r="DR8" s="642"/>
      <c r="DS8" s="642"/>
      <c r="DT8" s="642"/>
      <c r="DU8" s="642"/>
      <c r="DV8" s="642"/>
      <c r="DW8" s="642"/>
      <c r="DX8" s="642"/>
      <c r="DY8" s="642"/>
      <c r="DZ8" s="642"/>
      <c r="EA8" s="642"/>
      <c r="EB8" s="642"/>
      <c r="EC8" s="651"/>
    </row>
    <row r="9" spans="2:143" ht="11.25" customHeight="1" x14ac:dyDescent="0.2">
      <c r="B9" s="638" t="s">
        <v>242</v>
      </c>
      <c r="C9" s="639"/>
      <c r="D9" s="639"/>
      <c r="E9" s="639"/>
      <c r="F9" s="639"/>
      <c r="G9" s="639"/>
      <c r="H9" s="639"/>
      <c r="I9" s="639"/>
      <c r="J9" s="639"/>
      <c r="K9" s="639"/>
      <c r="L9" s="639"/>
      <c r="M9" s="639"/>
      <c r="N9" s="639"/>
      <c r="O9" s="639"/>
      <c r="P9" s="639"/>
      <c r="Q9" s="640"/>
      <c r="R9" s="641">
        <v>1931562</v>
      </c>
      <c r="S9" s="642"/>
      <c r="T9" s="642"/>
      <c r="U9" s="642"/>
      <c r="V9" s="642"/>
      <c r="W9" s="642"/>
      <c r="X9" s="642"/>
      <c r="Y9" s="643"/>
      <c r="Z9" s="644">
        <v>0.2</v>
      </c>
      <c r="AA9" s="644"/>
      <c r="AB9" s="644"/>
      <c r="AC9" s="644"/>
      <c r="AD9" s="645">
        <v>1931562</v>
      </c>
      <c r="AE9" s="645"/>
      <c r="AF9" s="645"/>
      <c r="AG9" s="645"/>
      <c r="AH9" s="645"/>
      <c r="AI9" s="645"/>
      <c r="AJ9" s="645"/>
      <c r="AK9" s="645"/>
      <c r="AL9" s="646">
        <v>0.3</v>
      </c>
      <c r="AM9" s="647"/>
      <c r="AN9" s="647"/>
      <c r="AO9" s="648"/>
      <c r="AP9" s="638" t="s">
        <v>243</v>
      </c>
      <c r="AQ9" s="639"/>
      <c r="AR9" s="639"/>
      <c r="AS9" s="639"/>
      <c r="AT9" s="639"/>
      <c r="AU9" s="639"/>
      <c r="AV9" s="639"/>
      <c r="AW9" s="639"/>
      <c r="AX9" s="639"/>
      <c r="AY9" s="639"/>
      <c r="AZ9" s="639"/>
      <c r="BA9" s="639"/>
      <c r="BB9" s="639"/>
      <c r="BC9" s="639"/>
      <c r="BD9" s="639"/>
      <c r="BE9" s="639"/>
      <c r="BF9" s="640"/>
      <c r="BG9" s="641">
        <v>214227587</v>
      </c>
      <c r="BH9" s="642"/>
      <c r="BI9" s="642"/>
      <c r="BJ9" s="642"/>
      <c r="BK9" s="642"/>
      <c r="BL9" s="642"/>
      <c r="BM9" s="642"/>
      <c r="BN9" s="643"/>
      <c r="BO9" s="644">
        <v>36.700000000000003</v>
      </c>
      <c r="BP9" s="644"/>
      <c r="BQ9" s="644"/>
      <c r="BR9" s="644"/>
      <c r="BS9" s="650" t="s">
        <v>128</v>
      </c>
      <c r="BT9" s="642"/>
      <c r="BU9" s="642"/>
      <c r="BV9" s="642"/>
      <c r="BW9" s="642"/>
      <c r="BX9" s="642"/>
      <c r="BY9" s="642"/>
      <c r="BZ9" s="642"/>
      <c r="CA9" s="642"/>
      <c r="CB9" s="651"/>
      <c r="CD9" s="656" t="s">
        <v>244</v>
      </c>
      <c r="CE9" s="657"/>
      <c r="CF9" s="657"/>
      <c r="CG9" s="657"/>
      <c r="CH9" s="657"/>
      <c r="CI9" s="657"/>
      <c r="CJ9" s="657"/>
      <c r="CK9" s="657"/>
      <c r="CL9" s="657"/>
      <c r="CM9" s="657"/>
      <c r="CN9" s="657"/>
      <c r="CO9" s="657"/>
      <c r="CP9" s="657"/>
      <c r="CQ9" s="658"/>
      <c r="CR9" s="641">
        <v>104514606</v>
      </c>
      <c r="CS9" s="642"/>
      <c r="CT9" s="642"/>
      <c r="CU9" s="642"/>
      <c r="CV9" s="642"/>
      <c r="CW9" s="642"/>
      <c r="CX9" s="642"/>
      <c r="CY9" s="643"/>
      <c r="CZ9" s="644">
        <v>8.6999999999999993</v>
      </c>
      <c r="DA9" s="644"/>
      <c r="DB9" s="644"/>
      <c r="DC9" s="644"/>
      <c r="DD9" s="650">
        <v>31275325</v>
      </c>
      <c r="DE9" s="642"/>
      <c r="DF9" s="642"/>
      <c r="DG9" s="642"/>
      <c r="DH9" s="642"/>
      <c r="DI9" s="642"/>
      <c r="DJ9" s="642"/>
      <c r="DK9" s="642"/>
      <c r="DL9" s="642"/>
      <c r="DM9" s="642"/>
      <c r="DN9" s="642"/>
      <c r="DO9" s="642"/>
      <c r="DP9" s="643"/>
      <c r="DQ9" s="650">
        <v>60697011</v>
      </c>
      <c r="DR9" s="642"/>
      <c r="DS9" s="642"/>
      <c r="DT9" s="642"/>
      <c r="DU9" s="642"/>
      <c r="DV9" s="642"/>
      <c r="DW9" s="642"/>
      <c r="DX9" s="642"/>
      <c r="DY9" s="642"/>
      <c r="DZ9" s="642"/>
      <c r="EA9" s="642"/>
      <c r="EB9" s="642"/>
      <c r="EC9" s="651"/>
    </row>
    <row r="10" spans="2:143" ht="11.25" customHeight="1" x14ac:dyDescent="0.2">
      <c r="B10" s="638" t="s">
        <v>245</v>
      </c>
      <c r="C10" s="639"/>
      <c r="D10" s="639"/>
      <c r="E10" s="639"/>
      <c r="F10" s="639"/>
      <c r="G10" s="639"/>
      <c r="H10" s="639"/>
      <c r="I10" s="639"/>
      <c r="J10" s="639"/>
      <c r="K10" s="639"/>
      <c r="L10" s="639"/>
      <c r="M10" s="639"/>
      <c r="N10" s="639"/>
      <c r="O10" s="639"/>
      <c r="P10" s="639"/>
      <c r="Q10" s="640"/>
      <c r="R10" s="641">
        <v>582938</v>
      </c>
      <c r="S10" s="642"/>
      <c r="T10" s="642"/>
      <c r="U10" s="642"/>
      <c r="V10" s="642"/>
      <c r="W10" s="642"/>
      <c r="X10" s="642"/>
      <c r="Y10" s="643"/>
      <c r="Z10" s="644">
        <v>0</v>
      </c>
      <c r="AA10" s="644"/>
      <c r="AB10" s="644"/>
      <c r="AC10" s="644"/>
      <c r="AD10" s="645">
        <v>582938</v>
      </c>
      <c r="AE10" s="645"/>
      <c r="AF10" s="645"/>
      <c r="AG10" s="645"/>
      <c r="AH10" s="645"/>
      <c r="AI10" s="645"/>
      <c r="AJ10" s="645"/>
      <c r="AK10" s="645"/>
      <c r="AL10" s="646">
        <v>0.1</v>
      </c>
      <c r="AM10" s="647"/>
      <c r="AN10" s="647"/>
      <c r="AO10" s="648"/>
      <c r="AP10" s="638" t="s">
        <v>246</v>
      </c>
      <c r="AQ10" s="639"/>
      <c r="AR10" s="639"/>
      <c r="AS10" s="639"/>
      <c r="AT10" s="639"/>
      <c r="AU10" s="639"/>
      <c r="AV10" s="639"/>
      <c r="AW10" s="639"/>
      <c r="AX10" s="639"/>
      <c r="AY10" s="639"/>
      <c r="AZ10" s="639"/>
      <c r="BA10" s="639"/>
      <c r="BB10" s="639"/>
      <c r="BC10" s="639"/>
      <c r="BD10" s="639"/>
      <c r="BE10" s="639"/>
      <c r="BF10" s="640"/>
      <c r="BG10" s="641">
        <v>11861759</v>
      </c>
      <c r="BH10" s="642"/>
      <c r="BI10" s="642"/>
      <c r="BJ10" s="642"/>
      <c r="BK10" s="642"/>
      <c r="BL10" s="642"/>
      <c r="BM10" s="642"/>
      <c r="BN10" s="643"/>
      <c r="BO10" s="644">
        <v>2</v>
      </c>
      <c r="BP10" s="644"/>
      <c r="BQ10" s="644"/>
      <c r="BR10" s="644"/>
      <c r="BS10" s="650" t="s">
        <v>247</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231760</v>
      </c>
      <c r="CS10" s="642"/>
      <c r="CT10" s="642"/>
      <c r="CU10" s="642"/>
      <c r="CV10" s="642"/>
      <c r="CW10" s="642"/>
      <c r="CX10" s="642"/>
      <c r="CY10" s="643"/>
      <c r="CZ10" s="644">
        <v>0</v>
      </c>
      <c r="DA10" s="644"/>
      <c r="DB10" s="644"/>
      <c r="DC10" s="644"/>
      <c r="DD10" s="650" t="s">
        <v>240</v>
      </c>
      <c r="DE10" s="642"/>
      <c r="DF10" s="642"/>
      <c r="DG10" s="642"/>
      <c r="DH10" s="642"/>
      <c r="DI10" s="642"/>
      <c r="DJ10" s="642"/>
      <c r="DK10" s="642"/>
      <c r="DL10" s="642"/>
      <c r="DM10" s="642"/>
      <c r="DN10" s="642"/>
      <c r="DO10" s="642"/>
      <c r="DP10" s="643"/>
      <c r="DQ10" s="650">
        <v>193148</v>
      </c>
      <c r="DR10" s="642"/>
      <c r="DS10" s="642"/>
      <c r="DT10" s="642"/>
      <c r="DU10" s="642"/>
      <c r="DV10" s="642"/>
      <c r="DW10" s="642"/>
      <c r="DX10" s="642"/>
      <c r="DY10" s="642"/>
      <c r="DZ10" s="642"/>
      <c r="EA10" s="642"/>
      <c r="EB10" s="642"/>
      <c r="EC10" s="651"/>
    </row>
    <row r="11" spans="2:143" ht="11.25" customHeight="1" x14ac:dyDescent="0.2">
      <c r="B11" s="638" t="s">
        <v>249</v>
      </c>
      <c r="C11" s="639"/>
      <c r="D11" s="639"/>
      <c r="E11" s="639"/>
      <c r="F11" s="639"/>
      <c r="G11" s="639"/>
      <c r="H11" s="639"/>
      <c r="I11" s="639"/>
      <c r="J11" s="639"/>
      <c r="K11" s="639"/>
      <c r="L11" s="639"/>
      <c r="M11" s="639"/>
      <c r="N11" s="639"/>
      <c r="O11" s="639"/>
      <c r="P11" s="639"/>
      <c r="Q11" s="640"/>
      <c r="R11" s="641">
        <v>6786111</v>
      </c>
      <c r="S11" s="642"/>
      <c r="T11" s="642"/>
      <c r="U11" s="642"/>
      <c r="V11" s="642"/>
      <c r="W11" s="642"/>
      <c r="X11" s="642"/>
      <c r="Y11" s="643"/>
      <c r="Z11" s="644">
        <v>0.6</v>
      </c>
      <c r="AA11" s="644"/>
      <c r="AB11" s="644"/>
      <c r="AC11" s="644"/>
      <c r="AD11" s="645">
        <v>6786111</v>
      </c>
      <c r="AE11" s="645"/>
      <c r="AF11" s="645"/>
      <c r="AG11" s="645"/>
      <c r="AH11" s="645"/>
      <c r="AI11" s="645"/>
      <c r="AJ11" s="645"/>
      <c r="AK11" s="645"/>
      <c r="AL11" s="646">
        <v>1.1000000000000001</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59629314</v>
      </c>
      <c r="BH11" s="642"/>
      <c r="BI11" s="642"/>
      <c r="BJ11" s="642"/>
      <c r="BK11" s="642"/>
      <c r="BL11" s="642"/>
      <c r="BM11" s="642"/>
      <c r="BN11" s="643"/>
      <c r="BO11" s="644">
        <v>10.199999999999999</v>
      </c>
      <c r="BP11" s="644"/>
      <c r="BQ11" s="644"/>
      <c r="BR11" s="644"/>
      <c r="BS11" s="650">
        <v>8042941</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1344375</v>
      </c>
      <c r="CS11" s="642"/>
      <c r="CT11" s="642"/>
      <c r="CU11" s="642"/>
      <c r="CV11" s="642"/>
      <c r="CW11" s="642"/>
      <c r="CX11" s="642"/>
      <c r="CY11" s="643"/>
      <c r="CZ11" s="644">
        <v>0.1</v>
      </c>
      <c r="DA11" s="644"/>
      <c r="DB11" s="644"/>
      <c r="DC11" s="644"/>
      <c r="DD11" s="650">
        <v>247093</v>
      </c>
      <c r="DE11" s="642"/>
      <c r="DF11" s="642"/>
      <c r="DG11" s="642"/>
      <c r="DH11" s="642"/>
      <c r="DI11" s="642"/>
      <c r="DJ11" s="642"/>
      <c r="DK11" s="642"/>
      <c r="DL11" s="642"/>
      <c r="DM11" s="642"/>
      <c r="DN11" s="642"/>
      <c r="DO11" s="642"/>
      <c r="DP11" s="643"/>
      <c r="DQ11" s="650">
        <v>1172198</v>
      </c>
      <c r="DR11" s="642"/>
      <c r="DS11" s="642"/>
      <c r="DT11" s="642"/>
      <c r="DU11" s="642"/>
      <c r="DV11" s="642"/>
      <c r="DW11" s="642"/>
      <c r="DX11" s="642"/>
      <c r="DY11" s="642"/>
      <c r="DZ11" s="642"/>
      <c r="EA11" s="642"/>
      <c r="EB11" s="642"/>
      <c r="EC11" s="651"/>
    </row>
    <row r="12" spans="2:143" ht="11.25" customHeight="1" x14ac:dyDescent="0.2">
      <c r="B12" s="638" t="s">
        <v>252</v>
      </c>
      <c r="C12" s="639"/>
      <c r="D12" s="639"/>
      <c r="E12" s="639"/>
      <c r="F12" s="639"/>
      <c r="G12" s="639"/>
      <c r="H12" s="639"/>
      <c r="I12" s="639"/>
      <c r="J12" s="639"/>
      <c r="K12" s="639"/>
      <c r="L12" s="639"/>
      <c r="M12" s="639"/>
      <c r="N12" s="639"/>
      <c r="O12" s="639"/>
      <c r="P12" s="639"/>
      <c r="Q12" s="640"/>
      <c r="R12" s="641">
        <v>47593146</v>
      </c>
      <c r="S12" s="642"/>
      <c r="T12" s="642"/>
      <c r="U12" s="642"/>
      <c r="V12" s="642"/>
      <c r="W12" s="642"/>
      <c r="X12" s="642"/>
      <c r="Y12" s="643"/>
      <c r="Z12" s="644">
        <v>4</v>
      </c>
      <c r="AA12" s="644"/>
      <c r="AB12" s="644"/>
      <c r="AC12" s="644"/>
      <c r="AD12" s="645">
        <v>47593146</v>
      </c>
      <c r="AE12" s="645"/>
      <c r="AF12" s="645"/>
      <c r="AG12" s="645"/>
      <c r="AH12" s="645"/>
      <c r="AI12" s="645"/>
      <c r="AJ12" s="645"/>
      <c r="AK12" s="645"/>
      <c r="AL12" s="646">
        <v>7.5</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212248161</v>
      </c>
      <c r="BH12" s="642"/>
      <c r="BI12" s="642"/>
      <c r="BJ12" s="642"/>
      <c r="BK12" s="642"/>
      <c r="BL12" s="642"/>
      <c r="BM12" s="642"/>
      <c r="BN12" s="643"/>
      <c r="BO12" s="644">
        <v>36.4</v>
      </c>
      <c r="BP12" s="644"/>
      <c r="BQ12" s="644"/>
      <c r="BR12" s="644"/>
      <c r="BS12" s="650" t="s">
        <v>240</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85340780</v>
      </c>
      <c r="CS12" s="642"/>
      <c r="CT12" s="642"/>
      <c r="CU12" s="642"/>
      <c r="CV12" s="642"/>
      <c r="CW12" s="642"/>
      <c r="CX12" s="642"/>
      <c r="CY12" s="643"/>
      <c r="CZ12" s="644">
        <v>7.1</v>
      </c>
      <c r="DA12" s="644"/>
      <c r="DB12" s="644"/>
      <c r="DC12" s="644"/>
      <c r="DD12" s="650">
        <v>1274070</v>
      </c>
      <c r="DE12" s="642"/>
      <c r="DF12" s="642"/>
      <c r="DG12" s="642"/>
      <c r="DH12" s="642"/>
      <c r="DI12" s="642"/>
      <c r="DJ12" s="642"/>
      <c r="DK12" s="642"/>
      <c r="DL12" s="642"/>
      <c r="DM12" s="642"/>
      <c r="DN12" s="642"/>
      <c r="DO12" s="642"/>
      <c r="DP12" s="643"/>
      <c r="DQ12" s="650">
        <v>9387362</v>
      </c>
      <c r="DR12" s="642"/>
      <c r="DS12" s="642"/>
      <c r="DT12" s="642"/>
      <c r="DU12" s="642"/>
      <c r="DV12" s="642"/>
      <c r="DW12" s="642"/>
      <c r="DX12" s="642"/>
      <c r="DY12" s="642"/>
      <c r="DZ12" s="642"/>
      <c r="EA12" s="642"/>
      <c r="EB12" s="642"/>
      <c r="EC12" s="651"/>
    </row>
    <row r="13" spans="2:143" ht="11.25" customHeight="1" x14ac:dyDescent="0.2">
      <c r="B13" s="638" t="s">
        <v>255</v>
      </c>
      <c r="C13" s="639"/>
      <c r="D13" s="639"/>
      <c r="E13" s="639"/>
      <c r="F13" s="639"/>
      <c r="G13" s="639"/>
      <c r="H13" s="639"/>
      <c r="I13" s="639"/>
      <c r="J13" s="639"/>
      <c r="K13" s="639"/>
      <c r="L13" s="639"/>
      <c r="M13" s="639"/>
      <c r="N13" s="639"/>
      <c r="O13" s="639"/>
      <c r="P13" s="639"/>
      <c r="Q13" s="640"/>
      <c r="R13" s="641">
        <v>76882</v>
      </c>
      <c r="S13" s="642"/>
      <c r="T13" s="642"/>
      <c r="U13" s="642"/>
      <c r="V13" s="642"/>
      <c r="W13" s="642"/>
      <c r="X13" s="642"/>
      <c r="Y13" s="643"/>
      <c r="Z13" s="644">
        <v>0</v>
      </c>
      <c r="AA13" s="644"/>
      <c r="AB13" s="644"/>
      <c r="AC13" s="644"/>
      <c r="AD13" s="645">
        <v>76882</v>
      </c>
      <c r="AE13" s="645"/>
      <c r="AF13" s="645"/>
      <c r="AG13" s="645"/>
      <c r="AH13" s="645"/>
      <c r="AI13" s="645"/>
      <c r="AJ13" s="645"/>
      <c r="AK13" s="645"/>
      <c r="AL13" s="646">
        <v>0</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211234463</v>
      </c>
      <c r="BH13" s="642"/>
      <c r="BI13" s="642"/>
      <c r="BJ13" s="642"/>
      <c r="BK13" s="642"/>
      <c r="BL13" s="642"/>
      <c r="BM13" s="642"/>
      <c r="BN13" s="643"/>
      <c r="BO13" s="644">
        <v>36.200000000000003</v>
      </c>
      <c r="BP13" s="644"/>
      <c r="BQ13" s="644"/>
      <c r="BR13" s="644"/>
      <c r="BS13" s="650" t="s">
        <v>247</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142423961</v>
      </c>
      <c r="CS13" s="642"/>
      <c r="CT13" s="642"/>
      <c r="CU13" s="642"/>
      <c r="CV13" s="642"/>
      <c r="CW13" s="642"/>
      <c r="CX13" s="642"/>
      <c r="CY13" s="643"/>
      <c r="CZ13" s="644">
        <v>11.9</v>
      </c>
      <c r="DA13" s="644"/>
      <c r="DB13" s="644"/>
      <c r="DC13" s="644"/>
      <c r="DD13" s="650">
        <v>61882944</v>
      </c>
      <c r="DE13" s="642"/>
      <c r="DF13" s="642"/>
      <c r="DG13" s="642"/>
      <c r="DH13" s="642"/>
      <c r="DI13" s="642"/>
      <c r="DJ13" s="642"/>
      <c r="DK13" s="642"/>
      <c r="DL13" s="642"/>
      <c r="DM13" s="642"/>
      <c r="DN13" s="642"/>
      <c r="DO13" s="642"/>
      <c r="DP13" s="643"/>
      <c r="DQ13" s="650">
        <v>77632808</v>
      </c>
      <c r="DR13" s="642"/>
      <c r="DS13" s="642"/>
      <c r="DT13" s="642"/>
      <c r="DU13" s="642"/>
      <c r="DV13" s="642"/>
      <c r="DW13" s="642"/>
      <c r="DX13" s="642"/>
      <c r="DY13" s="642"/>
      <c r="DZ13" s="642"/>
      <c r="EA13" s="642"/>
      <c r="EB13" s="642"/>
      <c r="EC13" s="651"/>
    </row>
    <row r="14" spans="2:143" ht="11.25" customHeight="1" x14ac:dyDescent="0.2">
      <c r="B14" s="638" t="s">
        <v>258</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240</v>
      </c>
      <c r="AE14" s="645"/>
      <c r="AF14" s="645"/>
      <c r="AG14" s="645"/>
      <c r="AH14" s="645"/>
      <c r="AI14" s="645"/>
      <c r="AJ14" s="645"/>
      <c r="AK14" s="645"/>
      <c r="AL14" s="646" t="s">
        <v>240</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2483988</v>
      </c>
      <c r="BH14" s="642"/>
      <c r="BI14" s="642"/>
      <c r="BJ14" s="642"/>
      <c r="BK14" s="642"/>
      <c r="BL14" s="642"/>
      <c r="BM14" s="642"/>
      <c r="BN14" s="643"/>
      <c r="BO14" s="644">
        <v>0.4</v>
      </c>
      <c r="BP14" s="644"/>
      <c r="BQ14" s="644"/>
      <c r="BR14" s="644"/>
      <c r="BS14" s="650" t="s">
        <v>247</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26694724</v>
      </c>
      <c r="CS14" s="642"/>
      <c r="CT14" s="642"/>
      <c r="CU14" s="642"/>
      <c r="CV14" s="642"/>
      <c r="CW14" s="642"/>
      <c r="CX14" s="642"/>
      <c r="CY14" s="643"/>
      <c r="CZ14" s="644">
        <v>2.2000000000000002</v>
      </c>
      <c r="DA14" s="644"/>
      <c r="DB14" s="644"/>
      <c r="DC14" s="644"/>
      <c r="DD14" s="650">
        <v>1219355</v>
      </c>
      <c r="DE14" s="642"/>
      <c r="DF14" s="642"/>
      <c r="DG14" s="642"/>
      <c r="DH14" s="642"/>
      <c r="DI14" s="642"/>
      <c r="DJ14" s="642"/>
      <c r="DK14" s="642"/>
      <c r="DL14" s="642"/>
      <c r="DM14" s="642"/>
      <c r="DN14" s="642"/>
      <c r="DO14" s="642"/>
      <c r="DP14" s="643"/>
      <c r="DQ14" s="650">
        <v>25415339</v>
      </c>
      <c r="DR14" s="642"/>
      <c r="DS14" s="642"/>
      <c r="DT14" s="642"/>
      <c r="DU14" s="642"/>
      <c r="DV14" s="642"/>
      <c r="DW14" s="642"/>
      <c r="DX14" s="642"/>
      <c r="DY14" s="642"/>
      <c r="DZ14" s="642"/>
      <c r="EA14" s="642"/>
      <c r="EB14" s="642"/>
      <c r="EC14" s="651"/>
    </row>
    <row r="15" spans="2:143" ht="11.25" customHeight="1" x14ac:dyDescent="0.2">
      <c r="B15" s="638" t="s">
        <v>261</v>
      </c>
      <c r="C15" s="639"/>
      <c r="D15" s="639"/>
      <c r="E15" s="639"/>
      <c r="F15" s="639"/>
      <c r="G15" s="639"/>
      <c r="H15" s="639"/>
      <c r="I15" s="639"/>
      <c r="J15" s="639"/>
      <c r="K15" s="639"/>
      <c r="L15" s="639"/>
      <c r="M15" s="639"/>
      <c r="N15" s="639"/>
      <c r="O15" s="639"/>
      <c r="P15" s="639"/>
      <c r="Q15" s="640"/>
      <c r="R15" s="641">
        <v>3561907</v>
      </c>
      <c r="S15" s="642"/>
      <c r="T15" s="642"/>
      <c r="U15" s="642"/>
      <c r="V15" s="642"/>
      <c r="W15" s="642"/>
      <c r="X15" s="642"/>
      <c r="Y15" s="643"/>
      <c r="Z15" s="644">
        <v>0.3</v>
      </c>
      <c r="AA15" s="644"/>
      <c r="AB15" s="644"/>
      <c r="AC15" s="644"/>
      <c r="AD15" s="645">
        <v>3561907</v>
      </c>
      <c r="AE15" s="645"/>
      <c r="AF15" s="645"/>
      <c r="AG15" s="645"/>
      <c r="AH15" s="645"/>
      <c r="AI15" s="645"/>
      <c r="AJ15" s="645"/>
      <c r="AK15" s="645"/>
      <c r="AL15" s="646">
        <v>0.6</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16248730</v>
      </c>
      <c r="BH15" s="642"/>
      <c r="BI15" s="642"/>
      <c r="BJ15" s="642"/>
      <c r="BK15" s="642"/>
      <c r="BL15" s="642"/>
      <c r="BM15" s="642"/>
      <c r="BN15" s="643"/>
      <c r="BO15" s="644">
        <v>2.8</v>
      </c>
      <c r="BP15" s="644"/>
      <c r="BQ15" s="644"/>
      <c r="BR15" s="644"/>
      <c r="BS15" s="650" t="s">
        <v>240</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182213442</v>
      </c>
      <c r="CS15" s="642"/>
      <c r="CT15" s="642"/>
      <c r="CU15" s="642"/>
      <c r="CV15" s="642"/>
      <c r="CW15" s="642"/>
      <c r="CX15" s="642"/>
      <c r="CY15" s="643"/>
      <c r="CZ15" s="644">
        <v>15.2</v>
      </c>
      <c r="DA15" s="644"/>
      <c r="DB15" s="644"/>
      <c r="DC15" s="644"/>
      <c r="DD15" s="650">
        <v>16941065</v>
      </c>
      <c r="DE15" s="642"/>
      <c r="DF15" s="642"/>
      <c r="DG15" s="642"/>
      <c r="DH15" s="642"/>
      <c r="DI15" s="642"/>
      <c r="DJ15" s="642"/>
      <c r="DK15" s="642"/>
      <c r="DL15" s="642"/>
      <c r="DM15" s="642"/>
      <c r="DN15" s="642"/>
      <c r="DO15" s="642"/>
      <c r="DP15" s="643"/>
      <c r="DQ15" s="650">
        <v>143129941</v>
      </c>
      <c r="DR15" s="642"/>
      <c r="DS15" s="642"/>
      <c r="DT15" s="642"/>
      <c r="DU15" s="642"/>
      <c r="DV15" s="642"/>
      <c r="DW15" s="642"/>
      <c r="DX15" s="642"/>
      <c r="DY15" s="642"/>
      <c r="DZ15" s="642"/>
      <c r="EA15" s="642"/>
      <c r="EB15" s="642"/>
      <c r="EC15" s="651"/>
    </row>
    <row r="16" spans="2:143" ht="11.25" customHeight="1" x14ac:dyDescent="0.2">
      <c r="B16" s="638" t="s">
        <v>264</v>
      </c>
      <c r="C16" s="639"/>
      <c r="D16" s="639"/>
      <c r="E16" s="639"/>
      <c r="F16" s="639"/>
      <c r="G16" s="639"/>
      <c r="H16" s="639"/>
      <c r="I16" s="639"/>
      <c r="J16" s="639"/>
      <c r="K16" s="639"/>
      <c r="L16" s="639"/>
      <c r="M16" s="639"/>
      <c r="N16" s="639"/>
      <c r="O16" s="639"/>
      <c r="P16" s="639"/>
      <c r="Q16" s="640"/>
      <c r="R16" s="641">
        <v>13649389</v>
      </c>
      <c r="S16" s="642"/>
      <c r="T16" s="642"/>
      <c r="U16" s="642"/>
      <c r="V16" s="642"/>
      <c r="W16" s="642"/>
      <c r="X16" s="642"/>
      <c r="Y16" s="643"/>
      <c r="Z16" s="644">
        <v>1.1000000000000001</v>
      </c>
      <c r="AA16" s="644"/>
      <c r="AB16" s="644"/>
      <c r="AC16" s="644"/>
      <c r="AD16" s="645">
        <v>13649389</v>
      </c>
      <c r="AE16" s="645"/>
      <c r="AF16" s="645"/>
      <c r="AG16" s="645"/>
      <c r="AH16" s="645"/>
      <c r="AI16" s="645"/>
      <c r="AJ16" s="645"/>
      <c r="AK16" s="645"/>
      <c r="AL16" s="646">
        <v>2.1</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240</v>
      </c>
      <c r="BP16" s="644"/>
      <c r="BQ16" s="644"/>
      <c r="BR16" s="644"/>
      <c r="BS16" s="650" t="s">
        <v>240</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11426</v>
      </c>
      <c r="CS16" s="642"/>
      <c r="CT16" s="642"/>
      <c r="CU16" s="642"/>
      <c r="CV16" s="642"/>
      <c r="CW16" s="642"/>
      <c r="CX16" s="642"/>
      <c r="CY16" s="643"/>
      <c r="CZ16" s="644">
        <v>0</v>
      </c>
      <c r="DA16" s="644"/>
      <c r="DB16" s="644"/>
      <c r="DC16" s="644"/>
      <c r="DD16" s="650" t="s">
        <v>247</v>
      </c>
      <c r="DE16" s="642"/>
      <c r="DF16" s="642"/>
      <c r="DG16" s="642"/>
      <c r="DH16" s="642"/>
      <c r="DI16" s="642"/>
      <c r="DJ16" s="642"/>
      <c r="DK16" s="642"/>
      <c r="DL16" s="642"/>
      <c r="DM16" s="642"/>
      <c r="DN16" s="642"/>
      <c r="DO16" s="642"/>
      <c r="DP16" s="643"/>
      <c r="DQ16" s="650">
        <v>11426</v>
      </c>
      <c r="DR16" s="642"/>
      <c r="DS16" s="642"/>
      <c r="DT16" s="642"/>
      <c r="DU16" s="642"/>
      <c r="DV16" s="642"/>
      <c r="DW16" s="642"/>
      <c r="DX16" s="642"/>
      <c r="DY16" s="642"/>
      <c r="DZ16" s="642"/>
      <c r="EA16" s="642"/>
      <c r="EB16" s="642"/>
      <c r="EC16" s="651"/>
    </row>
    <row r="17" spans="2:133" ht="11.25" customHeight="1" x14ac:dyDescent="0.2">
      <c r="B17" s="638" t="s">
        <v>267</v>
      </c>
      <c r="C17" s="639"/>
      <c r="D17" s="639"/>
      <c r="E17" s="639"/>
      <c r="F17" s="639"/>
      <c r="G17" s="639"/>
      <c r="H17" s="639"/>
      <c r="I17" s="639"/>
      <c r="J17" s="639"/>
      <c r="K17" s="639"/>
      <c r="L17" s="639"/>
      <c r="M17" s="639"/>
      <c r="N17" s="639"/>
      <c r="O17" s="639"/>
      <c r="P17" s="639"/>
      <c r="Q17" s="640"/>
      <c r="R17" s="641">
        <v>2201972</v>
      </c>
      <c r="S17" s="642"/>
      <c r="T17" s="642"/>
      <c r="U17" s="642"/>
      <c r="V17" s="642"/>
      <c r="W17" s="642"/>
      <c r="X17" s="642"/>
      <c r="Y17" s="643"/>
      <c r="Z17" s="644">
        <v>0.2</v>
      </c>
      <c r="AA17" s="644"/>
      <c r="AB17" s="644"/>
      <c r="AC17" s="644"/>
      <c r="AD17" s="645">
        <v>2201972</v>
      </c>
      <c r="AE17" s="645"/>
      <c r="AF17" s="645"/>
      <c r="AG17" s="645"/>
      <c r="AH17" s="645"/>
      <c r="AI17" s="645"/>
      <c r="AJ17" s="645"/>
      <c r="AK17" s="645"/>
      <c r="AL17" s="646">
        <v>0.3</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240</v>
      </c>
      <c r="BH17" s="642"/>
      <c r="BI17" s="642"/>
      <c r="BJ17" s="642"/>
      <c r="BK17" s="642"/>
      <c r="BL17" s="642"/>
      <c r="BM17" s="642"/>
      <c r="BN17" s="643"/>
      <c r="BO17" s="644" t="s">
        <v>247</v>
      </c>
      <c r="BP17" s="644"/>
      <c r="BQ17" s="644"/>
      <c r="BR17" s="644"/>
      <c r="BS17" s="650" t="s">
        <v>247</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132865392</v>
      </c>
      <c r="CS17" s="642"/>
      <c r="CT17" s="642"/>
      <c r="CU17" s="642"/>
      <c r="CV17" s="642"/>
      <c r="CW17" s="642"/>
      <c r="CX17" s="642"/>
      <c r="CY17" s="643"/>
      <c r="CZ17" s="644">
        <v>11.1</v>
      </c>
      <c r="DA17" s="644"/>
      <c r="DB17" s="644"/>
      <c r="DC17" s="644"/>
      <c r="DD17" s="650" t="s">
        <v>240</v>
      </c>
      <c r="DE17" s="642"/>
      <c r="DF17" s="642"/>
      <c r="DG17" s="642"/>
      <c r="DH17" s="642"/>
      <c r="DI17" s="642"/>
      <c r="DJ17" s="642"/>
      <c r="DK17" s="642"/>
      <c r="DL17" s="642"/>
      <c r="DM17" s="642"/>
      <c r="DN17" s="642"/>
      <c r="DO17" s="642"/>
      <c r="DP17" s="643"/>
      <c r="DQ17" s="650">
        <v>116073464</v>
      </c>
      <c r="DR17" s="642"/>
      <c r="DS17" s="642"/>
      <c r="DT17" s="642"/>
      <c r="DU17" s="642"/>
      <c r="DV17" s="642"/>
      <c r="DW17" s="642"/>
      <c r="DX17" s="642"/>
      <c r="DY17" s="642"/>
      <c r="DZ17" s="642"/>
      <c r="EA17" s="642"/>
      <c r="EB17" s="642"/>
      <c r="EC17" s="651"/>
    </row>
    <row r="18" spans="2:133" ht="11.25" customHeight="1" x14ac:dyDescent="0.2">
      <c r="B18" s="638" t="s">
        <v>270</v>
      </c>
      <c r="C18" s="639"/>
      <c r="D18" s="639"/>
      <c r="E18" s="639"/>
      <c r="F18" s="639"/>
      <c r="G18" s="639"/>
      <c r="H18" s="639"/>
      <c r="I18" s="639"/>
      <c r="J18" s="639"/>
      <c r="K18" s="639"/>
      <c r="L18" s="639"/>
      <c r="M18" s="639"/>
      <c r="N18" s="639"/>
      <c r="O18" s="639"/>
      <c r="P18" s="639"/>
      <c r="Q18" s="640"/>
      <c r="R18" s="641">
        <v>7462509</v>
      </c>
      <c r="S18" s="642"/>
      <c r="T18" s="642"/>
      <c r="U18" s="642"/>
      <c r="V18" s="642"/>
      <c r="W18" s="642"/>
      <c r="X18" s="642"/>
      <c r="Y18" s="643"/>
      <c r="Z18" s="644">
        <v>0.6</v>
      </c>
      <c r="AA18" s="644"/>
      <c r="AB18" s="644"/>
      <c r="AC18" s="644"/>
      <c r="AD18" s="645">
        <v>6426113</v>
      </c>
      <c r="AE18" s="645"/>
      <c r="AF18" s="645"/>
      <c r="AG18" s="645"/>
      <c r="AH18" s="645"/>
      <c r="AI18" s="645"/>
      <c r="AJ18" s="645"/>
      <c r="AK18" s="645"/>
      <c r="AL18" s="646">
        <v>1</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240</v>
      </c>
      <c r="BH18" s="642"/>
      <c r="BI18" s="642"/>
      <c r="BJ18" s="642"/>
      <c r="BK18" s="642"/>
      <c r="BL18" s="642"/>
      <c r="BM18" s="642"/>
      <c r="BN18" s="643"/>
      <c r="BO18" s="644" t="s">
        <v>128</v>
      </c>
      <c r="BP18" s="644"/>
      <c r="BQ18" s="644"/>
      <c r="BR18" s="644"/>
      <c r="BS18" s="650" t="s">
        <v>240</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v>30454332</v>
      </c>
      <c r="CS18" s="642"/>
      <c r="CT18" s="642"/>
      <c r="CU18" s="642"/>
      <c r="CV18" s="642"/>
      <c r="CW18" s="642"/>
      <c r="CX18" s="642"/>
      <c r="CY18" s="643"/>
      <c r="CZ18" s="644">
        <v>2.5</v>
      </c>
      <c r="DA18" s="644"/>
      <c r="DB18" s="644"/>
      <c r="DC18" s="644"/>
      <c r="DD18" s="650" t="s">
        <v>240</v>
      </c>
      <c r="DE18" s="642"/>
      <c r="DF18" s="642"/>
      <c r="DG18" s="642"/>
      <c r="DH18" s="642"/>
      <c r="DI18" s="642"/>
      <c r="DJ18" s="642"/>
      <c r="DK18" s="642"/>
      <c r="DL18" s="642"/>
      <c r="DM18" s="642"/>
      <c r="DN18" s="642"/>
      <c r="DO18" s="642"/>
      <c r="DP18" s="643"/>
      <c r="DQ18" s="650">
        <v>26780538</v>
      </c>
      <c r="DR18" s="642"/>
      <c r="DS18" s="642"/>
      <c r="DT18" s="642"/>
      <c r="DU18" s="642"/>
      <c r="DV18" s="642"/>
      <c r="DW18" s="642"/>
      <c r="DX18" s="642"/>
      <c r="DY18" s="642"/>
      <c r="DZ18" s="642"/>
      <c r="EA18" s="642"/>
      <c r="EB18" s="642"/>
      <c r="EC18" s="651"/>
    </row>
    <row r="19" spans="2:133" ht="11.25" customHeight="1" x14ac:dyDescent="0.2">
      <c r="B19" s="638" t="s">
        <v>273</v>
      </c>
      <c r="C19" s="639"/>
      <c r="D19" s="639"/>
      <c r="E19" s="639"/>
      <c r="F19" s="639"/>
      <c r="G19" s="639"/>
      <c r="H19" s="639"/>
      <c r="I19" s="639"/>
      <c r="J19" s="639"/>
      <c r="K19" s="639"/>
      <c r="L19" s="639"/>
      <c r="M19" s="639"/>
      <c r="N19" s="639"/>
      <c r="O19" s="639"/>
      <c r="P19" s="639"/>
      <c r="Q19" s="640"/>
      <c r="R19" s="641">
        <v>6426113</v>
      </c>
      <c r="S19" s="642"/>
      <c r="T19" s="642"/>
      <c r="U19" s="642"/>
      <c r="V19" s="642"/>
      <c r="W19" s="642"/>
      <c r="X19" s="642"/>
      <c r="Y19" s="643"/>
      <c r="Z19" s="644">
        <v>0.5</v>
      </c>
      <c r="AA19" s="644"/>
      <c r="AB19" s="644"/>
      <c r="AC19" s="644"/>
      <c r="AD19" s="645">
        <v>6426113</v>
      </c>
      <c r="AE19" s="645"/>
      <c r="AF19" s="645"/>
      <c r="AG19" s="645"/>
      <c r="AH19" s="645"/>
      <c r="AI19" s="645"/>
      <c r="AJ19" s="645"/>
      <c r="AK19" s="645"/>
      <c r="AL19" s="646">
        <v>1</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62762316</v>
      </c>
      <c r="BH19" s="642"/>
      <c r="BI19" s="642"/>
      <c r="BJ19" s="642"/>
      <c r="BK19" s="642"/>
      <c r="BL19" s="642"/>
      <c r="BM19" s="642"/>
      <c r="BN19" s="643"/>
      <c r="BO19" s="644">
        <v>10.8</v>
      </c>
      <c r="BP19" s="644"/>
      <c r="BQ19" s="644"/>
      <c r="BR19" s="644"/>
      <c r="BS19" s="650" t="s">
        <v>128</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240</v>
      </c>
      <c r="DA19" s="644"/>
      <c r="DB19" s="644"/>
      <c r="DC19" s="644"/>
      <c r="DD19" s="650" t="s">
        <v>240</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2">
      <c r="B20" s="638" t="s">
        <v>276</v>
      </c>
      <c r="C20" s="639"/>
      <c r="D20" s="639"/>
      <c r="E20" s="639"/>
      <c r="F20" s="639"/>
      <c r="G20" s="639"/>
      <c r="H20" s="639"/>
      <c r="I20" s="639"/>
      <c r="J20" s="639"/>
      <c r="K20" s="639"/>
      <c r="L20" s="639"/>
      <c r="M20" s="639"/>
      <c r="N20" s="639"/>
      <c r="O20" s="639"/>
      <c r="P20" s="639"/>
      <c r="Q20" s="640"/>
      <c r="R20" s="641">
        <v>1036327</v>
      </c>
      <c r="S20" s="642"/>
      <c r="T20" s="642"/>
      <c r="U20" s="642"/>
      <c r="V20" s="642"/>
      <c r="W20" s="642"/>
      <c r="X20" s="642"/>
      <c r="Y20" s="643"/>
      <c r="Z20" s="644">
        <v>0.1</v>
      </c>
      <c r="AA20" s="644"/>
      <c r="AB20" s="644"/>
      <c r="AC20" s="644"/>
      <c r="AD20" s="645" t="s">
        <v>240</v>
      </c>
      <c r="AE20" s="645"/>
      <c r="AF20" s="645"/>
      <c r="AG20" s="645"/>
      <c r="AH20" s="645"/>
      <c r="AI20" s="645"/>
      <c r="AJ20" s="645"/>
      <c r="AK20" s="645"/>
      <c r="AL20" s="646" t="s">
        <v>240</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62762316</v>
      </c>
      <c r="BH20" s="642"/>
      <c r="BI20" s="642"/>
      <c r="BJ20" s="642"/>
      <c r="BK20" s="642"/>
      <c r="BL20" s="642"/>
      <c r="BM20" s="642"/>
      <c r="BN20" s="643"/>
      <c r="BO20" s="644">
        <v>10.8</v>
      </c>
      <c r="BP20" s="644"/>
      <c r="BQ20" s="644"/>
      <c r="BR20" s="644"/>
      <c r="BS20" s="650" t="s">
        <v>240</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1195202179</v>
      </c>
      <c r="CS20" s="642"/>
      <c r="CT20" s="642"/>
      <c r="CU20" s="642"/>
      <c r="CV20" s="642"/>
      <c r="CW20" s="642"/>
      <c r="CX20" s="642"/>
      <c r="CY20" s="643"/>
      <c r="CZ20" s="644">
        <v>100</v>
      </c>
      <c r="DA20" s="644"/>
      <c r="DB20" s="644"/>
      <c r="DC20" s="644"/>
      <c r="DD20" s="650">
        <v>120011378</v>
      </c>
      <c r="DE20" s="642"/>
      <c r="DF20" s="642"/>
      <c r="DG20" s="642"/>
      <c r="DH20" s="642"/>
      <c r="DI20" s="642"/>
      <c r="DJ20" s="642"/>
      <c r="DK20" s="642"/>
      <c r="DL20" s="642"/>
      <c r="DM20" s="642"/>
      <c r="DN20" s="642"/>
      <c r="DO20" s="642"/>
      <c r="DP20" s="643"/>
      <c r="DQ20" s="650">
        <v>726122291</v>
      </c>
      <c r="DR20" s="642"/>
      <c r="DS20" s="642"/>
      <c r="DT20" s="642"/>
      <c r="DU20" s="642"/>
      <c r="DV20" s="642"/>
      <c r="DW20" s="642"/>
      <c r="DX20" s="642"/>
      <c r="DY20" s="642"/>
      <c r="DZ20" s="642"/>
      <c r="EA20" s="642"/>
      <c r="EB20" s="642"/>
      <c r="EC20" s="651"/>
    </row>
    <row r="21" spans="2:133" ht="11.25" customHeight="1" x14ac:dyDescent="0.2">
      <c r="B21" s="638" t="s">
        <v>279</v>
      </c>
      <c r="C21" s="639"/>
      <c r="D21" s="639"/>
      <c r="E21" s="639"/>
      <c r="F21" s="639"/>
      <c r="G21" s="639"/>
      <c r="H21" s="639"/>
      <c r="I21" s="639"/>
      <c r="J21" s="639"/>
      <c r="K21" s="639"/>
      <c r="L21" s="639"/>
      <c r="M21" s="639"/>
      <c r="N21" s="639"/>
      <c r="O21" s="639"/>
      <c r="P21" s="639"/>
      <c r="Q21" s="640"/>
      <c r="R21" s="641">
        <v>69</v>
      </c>
      <c r="S21" s="642"/>
      <c r="T21" s="642"/>
      <c r="U21" s="642"/>
      <c r="V21" s="642"/>
      <c r="W21" s="642"/>
      <c r="X21" s="642"/>
      <c r="Y21" s="643"/>
      <c r="Z21" s="644">
        <v>0</v>
      </c>
      <c r="AA21" s="644"/>
      <c r="AB21" s="644"/>
      <c r="AC21" s="644"/>
      <c r="AD21" s="645" t="s">
        <v>240</v>
      </c>
      <c r="AE21" s="645"/>
      <c r="AF21" s="645"/>
      <c r="AG21" s="645"/>
      <c r="AH21" s="645"/>
      <c r="AI21" s="645"/>
      <c r="AJ21" s="645"/>
      <c r="AK21" s="645"/>
      <c r="AL21" s="646" t="s">
        <v>240</v>
      </c>
      <c r="AM21" s="647"/>
      <c r="AN21" s="647"/>
      <c r="AO21" s="648"/>
      <c r="AP21" s="659" t="s">
        <v>280</v>
      </c>
      <c r="AQ21" s="660"/>
      <c r="AR21" s="660"/>
      <c r="AS21" s="660"/>
      <c r="AT21" s="660"/>
      <c r="AU21" s="660"/>
      <c r="AV21" s="660"/>
      <c r="AW21" s="660"/>
      <c r="AX21" s="660"/>
      <c r="AY21" s="660"/>
      <c r="AZ21" s="660"/>
      <c r="BA21" s="660"/>
      <c r="BB21" s="660"/>
      <c r="BC21" s="660"/>
      <c r="BD21" s="660"/>
      <c r="BE21" s="660"/>
      <c r="BF21" s="661"/>
      <c r="BG21" s="641" t="s">
        <v>128</v>
      </c>
      <c r="BH21" s="642"/>
      <c r="BI21" s="642"/>
      <c r="BJ21" s="642"/>
      <c r="BK21" s="642"/>
      <c r="BL21" s="642"/>
      <c r="BM21" s="642"/>
      <c r="BN21" s="643"/>
      <c r="BO21" s="644" t="s">
        <v>240</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2">
      <c r="B22" s="638" t="s">
        <v>281</v>
      </c>
      <c r="C22" s="639"/>
      <c r="D22" s="639"/>
      <c r="E22" s="639"/>
      <c r="F22" s="639"/>
      <c r="G22" s="639"/>
      <c r="H22" s="639"/>
      <c r="I22" s="639"/>
      <c r="J22" s="639"/>
      <c r="K22" s="639"/>
      <c r="L22" s="639"/>
      <c r="M22" s="639"/>
      <c r="N22" s="639"/>
      <c r="O22" s="639"/>
      <c r="P22" s="639"/>
      <c r="Q22" s="640"/>
      <c r="R22" s="641">
        <v>676975546</v>
      </c>
      <c r="S22" s="642"/>
      <c r="T22" s="642"/>
      <c r="U22" s="642"/>
      <c r="V22" s="642"/>
      <c r="W22" s="642"/>
      <c r="X22" s="642"/>
      <c r="Y22" s="643"/>
      <c r="Z22" s="644">
        <v>56.2</v>
      </c>
      <c r="AA22" s="644"/>
      <c r="AB22" s="644"/>
      <c r="AC22" s="644"/>
      <c r="AD22" s="645">
        <v>629788539</v>
      </c>
      <c r="AE22" s="645"/>
      <c r="AF22" s="645"/>
      <c r="AG22" s="645"/>
      <c r="AH22" s="645"/>
      <c r="AI22" s="645"/>
      <c r="AJ22" s="645"/>
      <c r="AK22" s="645"/>
      <c r="AL22" s="646">
        <v>98.6</v>
      </c>
      <c r="AM22" s="647"/>
      <c r="AN22" s="647"/>
      <c r="AO22" s="648"/>
      <c r="AP22" s="659" t="s">
        <v>282</v>
      </c>
      <c r="AQ22" s="660"/>
      <c r="AR22" s="660"/>
      <c r="AS22" s="660"/>
      <c r="AT22" s="660"/>
      <c r="AU22" s="660"/>
      <c r="AV22" s="660"/>
      <c r="AW22" s="660"/>
      <c r="AX22" s="660"/>
      <c r="AY22" s="660"/>
      <c r="AZ22" s="660"/>
      <c r="BA22" s="660"/>
      <c r="BB22" s="660"/>
      <c r="BC22" s="660"/>
      <c r="BD22" s="660"/>
      <c r="BE22" s="660"/>
      <c r="BF22" s="661"/>
      <c r="BG22" s="641">
        <v>16611705</v>
      </c>
      <c r="BH22" s="642"/>
      <c r="BI22" s="642"/>
      <c r="BJ22" s="642"/>
      <c r="BK22" s="642"/>
      <c r="BL22" s="642"/>
      <c r="BM22" s="642"/>
      <c r="BN22" s="643"/>
      <c r="BO22" s="644">
        <v>2.8</v>
      </c>
      <c r="BP22" s="644"/>
      <c r="BQ22" s="644"/>
      <c r="BR22" s="644"/>
      <c r="BS22" s="650" t="s">
        <v>240</v>
      </c>
      <c r="BT22" s="642"/>
      <c r="BU22" s="642"/>
      <c r="BV22" s="642"/>
      <c r="BW22" s="642"/>
      <c r="BX22" s="642"/>
      <c r="BY22" s="642"/>
      <c r="BZ22" s="642"/>
      <c r="CA22" s="642"/>
      <c r="CB22" s="651"/>
      <c r="CD22" s="623" t="s">
        <v>283</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2">
      <c r="B23" s="638" t="s">
        <v>284</v>
      </c>
      <c r="C23" s="639"/>
      <c r="D23" s="639"/>
      <c r="E23" s="639"/>
      <c r="F23" s="639"/>
      <c r="G23" s="639"/>
      <c r="H23" s="639"/>
      <c r="I23" s="639"/>
      <c r="J23" s="639"/>
      <c r="K23" s="639"/>
      <c r="L23" s="639"/>
      <c r="M23" s="639"/>
      <c r="N23" s="639"/>
      <c r="O23" s="639"/>
      <c r="P23" s="639"/>
      <c r="Q23" s="640"/>
      <c r="R23" s="641">
        <v>785638</v>
      </c>
      <c r="S23" s="642"/>
      <c r="T23" s="642"/>
      <c r="U23" s="642"/>
      <c r="V23" s="642"/>
      <c r="W23" s="642"/>
      <c r="X23" s="642"/>
      <c r="Y23" s="643"/>
      <c r="Z23" s="644">
        <v>0.1</v>
      </c>
      <c r="AA23" s="644"/>
      <c r="AB23" s="644"/>
      <c r="AC23" s="644"/>
      <c r="AD23" s="645">
        <v>785638</v>
      </c>
      <c r="AE23" s="645"/>
      <c r="AF23" s="645"/>
      <c r="AG23" s="645"/>
      <c r="AH23" s="645"/>
      <c r="AI23" s="645"/>
      <c r="AJ23" s="645"/>
      <c r="AK23" s="645"/>
      <c r="AL23" s="646">
        <v>0.1</v>
      </c>
      <c r="AM23" s="647"/>
      <c r="AN23" s="647"/>
      <c r="AO23" s="648"/>
      <c r="AP23" s="659" t="s">
        <v>285</v>
      </c>
      <c r="AQ23" s="660"/>
      <c r="AR23" s="660"/>
      <c r="AS23" s="660"/>
      <c r="AT23" s="660"/>
      <c r="AU23" s="660"/>
      <c r="AV23" s="660"/>
      <c r="AW23" s="660"/>
      <c r="AX23" s="660"/>
      <c r="AY23" s="660"/>
      <c r="AZ23" s="660"/>
      <c r="BA23" s="660"/>
      <c r="BB23" s="660"/>
      <c r="BC23" s="660"/>
      <c r="BD23" s="660"/>
      <c r="BE23" s="660"/>
      <c r="BF23" s="661"/>
      <c r="BG23" s="641">
        <v>46150611</v>
      </c>
      <c r="BH23" s="642"/>
      <c r="BI23" s="642"/>
      <c r="BJ23" s="642"/>
      <c r="BK23" s="642"/>
      <c r="BL23" s="642"/>
      <c r="BM23" s="642"/>
      <c r="BN23" s="643"/>
      <c r="BO23" s="644">
        <v>7.9</v>
      </c>
      <c r="BP23" s="644"/>
      <c r="BQ23" s="644"/>
      <c r="BR23" s="644"/>
      <c r="BS23" s="650" t="s">
        <v>240</v>
      </c>
      <c r="BT23" s="642"/>
      <c r="BU23" s="642"/>
      <c r="BV23" s="642"/>
      <c r="BW23" s="642"/>
      <c r="BX23" s="642"/>
      <c r="BY23" s="642"/>
      <c r="BZ23" s="642"/>
      <c r="CA23" s="642"/>
      <c r="CB23" s="651"/>
      <c r="CD23" s="623" t="s">
        <v>223</v>
      </c>
      <c r="CE23" s="624"/>
      <c r="CF23" s="624"/>
      <c r="CG23" s="624"/>
      <c r="CH23" s="624"/>
      <c r="CI23" s="624"/>
      <c r="CJ23" s="624"/>
      <c r="CK23" s="624"/>
      <c r="CL23" s="624"/>
      <c r="CM23" s="624"/>
      <c r="CN23" s="624"/>
      <c r="CO23" s="624"/>
      <c r="CP23" s="624"/>
      <c r="CQ23" s="625"/>
      <c r="CR23" s="623" t="s">
        <v>286</v>
      </c>
      <c r="CS23" s="624"/>
      <c r="CT23" s="624"/>
      <c r="CU23" s="624"/>
      <c r="CV23" s="624"/>
      <c r="CW23" s="624"/>
      <c r="CX23" s="624"/>
      <c r="CY23" s="625"/>
      <c r="CZ23" s="623" t="s">
        <v>287</v>
      </c>
      <c r="DA23" s="624"/>
      <c r="DB23" s="624"/>
      <c r="DC23" s="625"/>
      <c r="DD23" s="623" t="s">
        <v>288</v>
      </c>
      <c r="DE23" s="624"/>
      <c r="DF23" s="624"/>
      <c r="DG23" s="624"/>
      <c r="DH23" s="624"/>
      <c r="DI23" s="624"/>
      <c r="DJ23" s="624"/>
      <c r="DK23" s="625"/>
      <c r="DL23" s="671" t="s">
        <v>289</v>
      </c>
      <c r="DM23" s="672"/>
      <c r="DN23" s="672"/>
      <c r="DO23" s="672"/>
      <c r="DP23" s="672"/>
      <c r="DQ23" s="672"/>
      <c r="DR23" s="672"/>
      <c r="DS23" s="672"/>
      <c r="DT23" s="672"/>
      <c r="DU23" s="672"/>
      <c r="DV23" s="673"/>
      <c r="DW23" s="623" t="s">
        <v>290</v>
      </c>
      <c r="DX23" s="624"/>
      <c r="DY23" s="624"/>
      <c r="DZ23" s="624"/>
      <c r="EA23" s="624"/>
      <c r="EB23" s="624"/>
      <c r="EC23" s="625"/>
    </row>
    <row r="24" spans="2:133" ht="11.25" customHeight="1" x14ac:dyDescent="0.2">
      <c r="B24" s="638" t="s">
        <v>291</v>
      </c>
      <c r="C24" s="639"/>
      <c r="D24" s="639"/>
      <c r="E24" s="639"/>
      <c r="F24" s="639"/>
      <c r="G24" s="639"/>
      <c r="H24" s="639"/>
      <c r="I24" s="639"/>
      <c r="J24" s="639"/>
      <c r="K24" s="639"/>
      <c r="L24" s="639"/>
      <c r="M24" s="639"/>
      <c r="N24" s="639"/>
      <c r="O24" s="639"/>
      <c r="P24" s="639"/>
      <c r="Q24" s="640"/>
      <c r="R24" s="641">
        <v>8456716</v>
      </c>
      <c r="S24" s="642"/>
      <c r="T24" s="642"/>
      <c r="U24" s="642"/>
      <c r="V24" s="642"/>
      <c r="W24" s="642"/>
      <c r="X24" s="642"/>
      <c r="Y24" s="643"/>
      <c r="Z24" s="644">
        <v>0.7</v>
      </c>
      <c r="AA24" s="644"/>
      <c r="AB24" s="644"/>
      <c r="AC24" s="644"/>
      <c r="AD24" s="645" t="s">
        <v>128</v>
      </c>
      <c r="AE24" s="645"/>
      <c r="AF24" s="645"/>
      <c r="AG24" s="645"/>
      <c r="AH24" s="645"/>
      <c r="AI24" s="645"/>
      <c r="AJ24" s="645"/>
      <c r="AK24" s="645"/>
      <c r="AL24" s="646" t="s">
        <v>128</v>
      </c>
      <c r="AM24" s="647"/>
      <c r="AN24" s="647"/>
      <c r="AO24" s="648"/>
      <c r="AP24" s="659" t="s">
        <v>292</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184</v>
      </c>
      <c r="BP24" s="644"/>
      <c r="BQ24" s="644"/>
      <c r="BR24" s="644"/>
      <c r="BS24" s="650" t="s">
        <v>240</v>
      </c>
      <c r="BT24" s="642"/>
      <c r="BU24" s="642"/>
      <c r="BV24" s="642"/>
      <c r="BW24" s="642"/>
      <c r="BX24" s="642"/>
      <c r="BY24" s="642"/>
      <c r="BZ24" s="642"/>
      <c r="CA24" s="642"/>
      <c r="CB24" s="651"/>
      <c r="CD24" s="652" t="s">
        <v>293</v>
      </c>
      <c r="CE24" s="653"/>
      <c r="CF24" s="653"/>
      <c r="CG24" s="653"/>
      <c r="CH24" s="653"/>
      <c r="CI24" s="653"/>
      <c r="CJ24" s="653"/>
      <c r="CK24" s="653"/>
      <c r="CL24" s="653"/>
      <c r="CM24" s="653"/>
      <c r="CN24" s="653"/>
      <c r="CO24" s="653"/>
      <c r="CP24" s="653"/>
      <c r="CQ24" s="654"/>
      <c r="CR24" s="630">
        <v>690805570</v>
      </c>
      <c r="CS24" s="631"/>
      <c r="CT24" s="631"/>
      <c r="CU24" s="631"/>
      <c r="CV24" s="631"/>
      <c r="CW24" s="631"/>
      <c r="CX24" s="631"/>
      <c r="CY24" s="632"/>
      <c r="CZ24" s="635">
        <v>57.8</v>
      </c>
      <c r="DA24" s="636"/>
      <c r="DB24" s="636"/>
      <c r="DC24" s="655"/>
      <c r="DD24" s="674">
        <v>439887340</v>
      </c>
      <c r="DE24" s="631"/>
      <c r="DF24" s="631"/>
      <c r="DG24" s="631"/>
      <c r="DH24" s="631"/>
      <c r="DI24" s="631"/>
      <c r="DJ24" s="631"/>
      <c r="DK24" s="632"/>
      <c r="DL24" s="674">
        <v>436246291</v>
      </c>
      <c r="DM24" s="631"/>
      <c r="DN24" s="631"/>
      <c r="DO24" s="631"/>
      <c r="DP24" s="631"/>
      <c r="DQ24" s="631"/>
      <c r="DR24" s="631"/>
      <c r="DS24" s="631"/>
      <c r="DT24" s="631"/>
      <c r="DU24" s="631"/>
      <c r="DV24" s="632"/>
      <c r="DW24" s="635">
        <v>66.099999999999994</v>
      </c>
      <c r="DX24" s="636"/>
      <c r="DY24" s="636"/>
      <c r="DZ24" s="636"/>
      <c r="EA24" s="636"/>
      <c r="EB24" s="636"/>
      <c r="EC24" s="637"/>
    </row>
    <row r="25" spans="2:133" ht="11.25" customHeight="1" x14ac:dyDescent="0.2">
      <c r="B25" s="638" t="s">
        <v>294</v>
      </c>
      <c r="C25" s="639"/>
      <c r="D25" s="639"/>
      <c r="E25" s="639"/>
      <c r="F25" s="639"/>
      <c r="G25" s="639"/>
      <c r="H25" s="639"/>
      <c r="I25" s="639"/>
      <c r="J25" s="639"/>
      <c r="K25" s="639"/>
      <c r="L25" s="639"/>
      <c r="M25" s="639"/>
      <c r="N25" s="639"/>
      <c r="O25" s="639"/>
      <c r="P25" s="639"/>
      <c r="Q25" s="640"/>
      <c r="R25" s="641">
        <v>36605024</v>
      </c>
      <c r="S25" s="642"/>
      <c r="T25" s="642"/>
      <c r="U25" s="642"/>
      <c r="V25" s="642"/>
      <c r="W25" s="642"/>
      <c r="X25" s="642"/>
      <c r="Y25" s="643"/>
      <c r="Z25" s="644">
        <v>3</v>
      </c>
      <c r="AA25" s="644"/>
      <c r="AB25" s="644"/>
      <c r="AC25" s="644"/>
      <c r="AD25" s="645">
        <v>5839144</v>
      </c>
      <c r="AE25" s="645"/>
      <c r="AF25" s="645"/>
      <c r="AG25" s="645"/>
      <c r="AH25" s="645"/>
      <c r="AI25" s="645"/>
      <c r="AJ25" s="645"/>
      <c r="AK25" s="645"/>
      <c r="AL25" s="646">
        <v>0.9</v>
      </c>
      <c r="AM25" s="647"/>
      <c r="AN25" s="647"/>
      <c r="AO25" s="648"/>
      <c r="AP25" s="659" t="s">
        <v>295</v>
      </c>
      <c r="AQ25" s="660"/>
      <c r="AR25" s="660"/>
      <c r="AS25" s="660"/>
      <c r="AT25" s="660"/>
      <c r="AU25" s="660"/>
      <c r="AV25" s="660"/>
      <c r="AW25" s="660"/>
      <c r="AX25" s="660"/>
      <c r="AY25" s="660"/>
      <c r="AZ25" s="660"/>
      <c r="BA25" s="660"/>
      <c r="BB25" s="660"/>
      <c r="BC25" s="660"/>
      <c r="BD25" s="660"/>
      <c r="BE25" s="660"/>
      <c r="BF25" s="661"/>
      <c r="BG25" s="641" t="s">
        <v>247</v>
      </c>
      <c r="BH25" s="642"/>
      <c r="BI25" s="642"/>
      <c r="BJ25" s="642"/>
      <c r="BK25" s="642"/>
      <c r="BL25" s="642"/>
      <c r="BM25" s="642"/>
      <c r="BN25" s="643"/>
      <c r="BO25" s="644" t="s">
        <v>240</v>
      </c>
      <c r="BP25" s="644"/>
      <c r="BQ25" s="644"/>
      <c r="BR25" s="644"/>
      <c r="BS25" s="650" t="s">
        <v>128</v>
      </c>
      <c r="BT25" s="642"/>
      <c r="BU25" s="642"/>
      <c r="BV25" s="642"/>
      <c r="BW25" s="642"/>
      <c r="BX25" s="642"/>
      <c r="BY25" s="642"/>
      <c r="BZ25" s="642"/>
      <c r="CA25" s="642"/>
      <c r="CB25" s="651"/>
      <c r="CD25" s="656" t="s">
        <v>296</v>
      </c>
      <c r="CE25" s="657"/>
      <c r="CF25" s="657"/>
      <c r="CG25" s="657"/>
      <c r="CH25" s="657"/>
      <c r="CI25" s="657"/>
      <c r="CJ25" s="657"/>
      <c r="CK25" s="657"/>
      <c r="CL25" s="657"/>
      <c r="CM25" s="657"/>
      <c r="CN25" s="657"/>
      <c r="CO25" s="657"/>
      <c r="CP25" s="657"/>
      <c r="CQ25" s="658"/>
      <c r="CR25" s="641">
        <v>256101638</v>
      </c>
      <c r="CS25" s="677"/>
      <c r="CT25" s="677"/>
      <c r="CU25" s="677"/>
      <c r="CV25" s="677"/>
      <c r="CW25" s="677"/>
      <c r="CX25" s="677"/>
      <c r="CY25" s="678"/>
      <c r="CZ25" s="646">
        <v>21.4</v>
      </c>
      <c r="DA25" s="675"/>
      <c r="DB25" s="675"/>
      <c r="DC25" s="679"/>
      <c r="DD25" s="650">
        <v>213788949</v>
      </c>
      <c r="DE25" s="677"/>
      <c r="DF25" s="677"/>
      <c r="DG25" s="677"/>
      <c r="DH25" s="677"/>
      <c r="DI25" s="677"/>
      <c r="DJ25" s="677"/>
      <c r="DK25" s="678"/>
      <c r="DL25" s="650">
        <v>211010189</v>
      </c>
      <c r="DM25" s="677"/>
      <c r="DN25" s="677"/>
      <c r="DO25" s="677"/>
      <c r="DP25" s="677"/>
      <c r="DQ25" s="677"/>
      <c r="DR25" s="677"/>
      <c r="DS25" s="677"/>
      <c r="DT25" s="677"/>
      <c r="DU25" s="677"/>
      <c r="DV25" s="678"/>
      <c r="DW25" s="646">
        <v>32</v>
      </c>
      <c r="DX25" s="675"/>
      <c r="DY25" s="675"/>
      <c r="DZ25" s="675"/>
      <c r="EA25" s="675"/>
      <c r="EB25" s="675"/>
      <c r="EC25" s="676"/>
    </row>
    <row r="26" spans="2:133" ht="11.25" customHeight="1" x14ac:dyDescent="0.2">
      <c r="B26" s="638" t="s">
        <v>297</v>
      </c>
      <c r="C26" s="639"/>
      <c r="D26" s="639"/>
      <c r="E26" s="639"/>
      <c r="F26" s="639"/>
      <c r="G26" s="639"/>
      <c r="H26" s="639"/>
      <c r="I26" s="639"/>
      <c r="J26" s="639"/>
      <c r="K26" s="639"/>
      <c r="L26" s="639"/>
      <c r="M26" s="639"/>
      <c r="N26" s="639"/>
      <c r="O26" s="639"/>
      <c r="P26" s="639"/>
      <c r="Q26" s="640"/>
      <c r="R26" s="641">
        <v>6054667</v>
      </c>
      <c r="S26" s="642"/>
      <c r="T26" s="642"/>
      <c r="U26" s="642"/>
      <c r="V26" s="642"/>
      <c r="W26" s="642"/>
      <c r="X26" s="642"/>
      <c r="Y26" s="643"/>
      <c r="Z26" s="644">
        <v>0.5</v>
      </c>
      <c r="AA26" s="644"/>
      <c r="AB26" s="644"/>
      <c r="AC26" s="644"/>
      <c r="AD26" s="645" t="s">
        <v>240</v>
      </c>
      <c r="AE26" s="645"/>
      <c r="AF26" s="645"/>
      <c r="AG26" s="645"/>
      <c r="AH26" s="645"/>
      <c r="AI26" s="645"/>
      <c r="AJ26" s="645"/>
      <c r="AK26" s="645"/>
      <c r="AL26" s="646" t="s">
        <v>184</v>
      </c>
      <c r="AM26" s="647"/>
      <c r="AN26" s="647"/>
      <c r="AO26" s="648"/>
      <c r="AP26" s="659" t="s">
        <v>298</v>
      </c>
      <c r="AQ26" s="680"/>
      <c r="AR26" s="680"/>
      <c r="AS26" s="680"/>
      <c r="AT26" s="680"/>
      <c r="AU26" s="680"/>
      <c r="AV26" s="680"/>
      <c r="AW26" s="680"/>
      <c r="AX26" s="680"/>
      <c r="AY26" s="680"/>
      <c r="AZ26" s="680"/>
      <c r="BA26" s="680"/>
      <c r="BB26" s="680"/>
      <c r="BC26" s="680"/>
      <c r="BD26" s="680"/>
      <c r="BE26" s="680"/>
      <c r="BF26" s="661"/>
      <c r="BG26" s="641" t="s">
        <v>240</v>
      </c>
      <c r="BH26" s="642"/>
      <c r="BI26" s="642"/>
      <c r="BJ26" s="642"/>
      <c r="BK26" s="642"/>
      <c r="BL26" s="642"/>
      <c r="BM26" s="642"/>
      <c r="BN26" s="643"/>
      <c r="BO26" s="644" t="s">
        <v>128</v>
      </c>
      <c r="BP26" s="644"/>
      <c r="BQ26" s="644"/>
      <c r="BR26" s="644"/>
      <c r="BS26" s="650" t="s">
        <v>240</v>
      </c>
      <c r="BT26" s="642"/>
      <c r="BU26" s="642"/>
      <c r="BV26" s="642"/>
      <c r="BW26" s="642"/>
      <c r="BX26" s="642"/>
      <c r="BY26" s="642"/>
      <c r="BZ26" s="642"/>
      <c r="CA26" s="642"/>
      <c r="CB26" s="651"/>
      <c r="CD26" s="656" t="s">
        <v>299</v>
      </c>
      <c r="CE26" s="657"/>
      <c r="CF26" s="657"/>
      <c r="CG26" s="657"/>
      <c r="CH26" s="657"/>
      <c r="CI26" s="657"/>
      <c r="CJ26" s="657"/>
      <c r="CK26" s="657"/>
      <c r="CL26" s="657"/>
      <c r="CM26" s="657"/>
      <c r="CN26" s="657"/>
      <c r="CO26" s="657"/>
      <c r="CP26" s="657"/>
      <c r="CQ26" s="658"/>
      <c r="CR26" s="641">
        <v>180326988</v>
      </c>
      <c r="CS26" s="642"/>
      <c r="CT26" s="642"/>
      <c r="CU26" s="642"/>
      <c r="CV26" s="642"/>
      <c r="CW26" s="642"/>
      <c r="CX26" s="642"/>
      <c r="CY26" s="643"/>
      <c r="CZ26" s="646">
        <v>15.1</v>
      </c>
      <c r="DA26" s="675"/>
      <c r="DB26" s="675"/>
      <c r="DC26" s="679"/>
      <c r="DD26" s="650">
        <v>145944869</v>
      </c>
      <c r="DE26" s="642"/>
      <c r="DF26" s="642"/>
      <c r="DG26" s="642"/>
      <c r="DH26" s="642"/>
      <c r="DI26" s="642"/>
      <c r="DJ26" s="642"/>
      <c r="DK26" s="643"/>
      <c r="DL26" s="650" t="s">
        <v>240</v>
      </c>
      <c r="DM26" s="642"/>
      <c r="DN26" s="642"/>
      <c r="DO26" s="642"/>
      <c r="DP26" s="642"/>
      <c r="DQ26" s="642"/>
      <c r="DR26" s="642"/>
      <c r="DS26" s="642"/>
      <c r="DT26" s="642"/>
      <c r="DU26" s="642"/>
      <c r="DV26" s="643"/>
      <c r="DW26" s="646" t="s">
        <v>128</v>
      </c>
      <c r="DX26" s="675"/>
      <c r="DY26" s="675"/>
      <c r="DZ26" s="675"/>
      <c r="EA26" s="675"/>
      <c r="EB26" s="675"/>
      <c r="EC26" s="676"/>
    </row>
    <row r="27" spans="2:133" ht="11.25" customHeight="1" x14ac:dyDescent="0.2">
      <c r="B27" s="638" t="s">
        <v>300</v>
      </c>
      <c r="C27" s="639"/>
      <c r="D27" s="639"/>
      <c r="E27" s="639"/>
      <c r="F27" s="639"/>
      <c r="G27" s="639"/>
      <c r="H27" s="639"/>
      <c r="I27" s="639"/>
      <c r="J27" s="639"/>
      <c r="K27" s="639"/>
      <c r="L27" s="639"/>
      <c r="M27" s="639"/>
      <c r="N27" s="639"/>
      <c r="O27" s="639"/>
      <c r="P27" s="639"/>
      <c r="Q27" s="640"/>
      <c r="R27" s="641">
        <v>198555299</v>
      </c>
      <c r="S27" s="642"/>
      <c r="T27" s="642"/>
      <c r="U27" s="642"/>
      <c r="V27" s="642"/>
      <c r="W27" s="642"/>
      <c r="X27" s="642"/>
      <c r="Y27" s="643"/>
      <c r="Z27" s="644">
        <v>16.5</v>
      </c>
      <c r="AA27" s="644"/>
      <c r="AB27" s="644"/>
      <c r="AC27" s="644"/>
      <c r="AD27" s="645" t="s">
        <v>128</v>
      </c>
      <c r="AE27" s="645"/>
      <c r="AF27" s="645"/>
      <c r="AG27" s="645"/>
      <c r="AH27" s="645"/>
      <c r="AI27" s="645"/>
      <c r="AJ27" s="645"/>
      <c r="AK27" s="645"/>
      <c r="AL27" s="646" t="s">
        <v>240</v>
      </c>
      <c r="AM27" s="647"/>
      <c r="AN27" s="647"/>
      <c r="AO27" s="648"/>
      <c r="AP27" s="638" t="s">
        <v>301</v>
      </c>
      <c r="AQ27" s="639"/>
      <c r="AR27" s="639"/>
      <c r="AS27" s="639"/>
      <c r="AT27" s="639"/>
      <c r="AU27" s="639"/>
      <c r="AV27" s="639"/>
      <c r="AW27" s="639"/>
      <c r="AX27" s="639"/>
      <c r="AY27" s="639"/>
      <c r="AZ27" s="639"/>
      <c r="BA27" s="639"/>
      <c r="BB27" s="639"/>
      <c r="BC27" s="639"/>
      <c r="BD27" s="639"/>
      <c r="BE27" s="639"/>
      <c r="BF27" s="640"/>
      <c r="BG27" s="641">
        <v>583278035</v>
      </c>
      <c r="BH27" s="642"/>
      <c r="BI27" s="642"/>
      <c r="BJ27" s="642"/>
      <c r="BK27" s="642"/>
      <c r="BL27" s="642"/>
      <c r="BM27" s="642"/>
      <c r="BN27" s="643"/>
      <c r="BO27" s="644">
        <v>100</v>
      </c>
      <c r="BP27" s="644"/>
      <c r="BQ27" s="644"/>
      <c r="BR27" s="644"/>
      <c r="BS27" s="650">
        <v>8042941</v>
      </c>
      <c r="BT27" s="642"/>
      <c r="BU27" s="642"/>
      <c r="BV27" s="642"/>
      <c r="BW27" s="642"/>
      <c r="BX27" s="642"/>
      <c r="BY27" s="642"/>
      <c r="BZ27" s="642"/>
      <c r="CA27" s="642"/>
      <c r="CB27" s="651"/>
      <c r="CD27" s="656" t="s">
        <v>302</v>
      </c>
      <c r="CE27" s="657"/>
      <c r="CF27" s="657"/>
      <c r="CG27" s="657"/>
      <c r="CH27" s="657"/>
      <c r="CI27" s="657"/>
      <c r="CJ27" s="657"/>
      <c r="CK27" s="657"/>
      <c r="CL27" s="657"/>
      <c r="CM27" s="657"/>
      <c r="CN27" s="657"/>
      <c r="CO27" s="657"/>
      <c r="CP27" s="657"/>
      <c r="CQ27" s="658"/>
      <c r="CR27" s="641">
        <v>302240504</v>
      </c>
      <c r="CS27" s="677"/>
      <c r="CT27" s="677"/>
      <c r="CU27" s="677"/>
      <c r="CV27" s="677"/>
      <c r="CW27" s="677"/>
      <c r="CX27" s="677"/>
      <c r="CY27" s="678"/>
      <c r="CZ27" s="646">
        <v>25.3</v>
      </c>
      <c r="DA27" s="675"/>
      <c r="DB27" s="675"/>
      <c r="DC27" s="679"/>
      <c r="DD27" s="650">
        <v>110426891</v>
      </c>
      <c r="DE27" s="677"/>
      <c r="DF27" s="677"/>
      <c r="DG27" s="677"/>
      <c r="DH27" s="677"/>
      <c r="DI27" s="677"/>
      <c r="DJ27" s="677"/>
      <c r="DK27" s="678"/>
      <c r="DL27" s="650">
        <v>110420471</v>
      </c>
      <c r="DM27" s="677"/>
      <c r="DN27" s="677"/>
      <c r="DO27" s="677"/>
      <c r="DP27" s="677"/>
      <c r="DQ27" s="677"/>
      <c r="DR27" s="677"/>
      <c r="DS27" s="677"/>
      <c r="DT27" s="677"/>
      <c r="DU27" s="677"/>
      <c r="DV27" s="678"/>
      <c r="DW27" s="646">
        <v>16.7</v>
      </c>
      <c r="DX27" s="675"/>
      <c r="DY27" s="675"/>
      <c r="DZ27" s="675"/>
      <c r="EA27" s="675"/>
      <c r="EB27" s="675"/>
      <c r="EC27" s="676"/>
    </row>
    <row r="28" spans="2:133" ht="11.25" customHeight="1" x14ac:dyDescent="0.2">
      <c r="B28" s="683" t="s">
        <v>303</v>
      </c>
      <c r="C28" s="684"/>
      <c r="D28" s="684"/>
      <c r="E28" s="684"/>
      <c r="F28" s="684"/>
      <c r="G28" s="684"/>
      <c r="H28" s="684"/>
      <c r="I28" s="684"/>
      <c r="J28" s="684"/>
      <c r="K28" s="684"/>
      <c r="L28" s="684"/>
      <c r="M28" s="684"/>
      <c r="N28" s="684"/>
      <c r="O28" s="684"/>
      <c r="P28" s="684"/>
      <c r="Q28" s="685"/>
      <c r="R28" s="641">
        <v>8192</v>
      </c>
      <c r="S28" s="642"/>
      <c r="T28" s="642"/>
      <c r="U28" s="642"/>
      <c r="V28" s="642"/>
      <c r="W28" s="642"/>
      <c r="X28" s="642"/>
      <c r="Y28" s="643"/>
      <c r="Z28" s="644">
        <v>0</v>
      </c>
      <c r="AA28" s="644"/>
      <c r="AB28" s="644"/>
      <c r="AC28" s="644"/>
      <c r="AD28" s="645">
        <v>8192</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304</v>
      </c>
      <c r="CE28" s="657"/>
      <c r="CF28" s="657"/>
      <c r="CG28" s="657"/>
      <c r="CH28" s="657"/>
      <c r="CI28" s="657"/>
      <c r="CJ28" s="657"/>
      <c r="CK28" s="657"/>
      <c r="CL28" s="657"/>
      <c r="CM28" s="657"/>
      <c r="CN28" s="657"/>
      <c r="CO28" s="657"/>
      <c r="CP28" s="657"/>
      <c r="CQ28" s="658"/>
      <c r="CR28" s="641">
        <v>132463428</v>
      </c>
      <c r="CS28" s="642"/>
      <c r="CT28" s="642"/>
      <c r="CU28" s="642"/>
      <c r="CV28" s="642"/>
      <c r="CW28" s="642"/>
      <c r="CX28" s="642"/>
      <c r="CY28" s="643"/>
      <c r="CZ28" s="646">
        <v>11.1</v>
      </c>
      <c r="DA28" s="675"/>
      <c r="DB28" s="675"/>
      <c r="DC28" s="679"/>
      <c r="DD28" s="650">
        <v>115671500</v>
      </c>
      <c r="DE28" s="642"/>
      <c r="DF28" s="642"/>
      <c r="DG28" s="642"/>
      <c r="DH28" s="642"/>
      <c r="DI28" s="642"/>
      <c r="DJ28" s="642"/>
      <c r="DK28" s="643"/>
      <c r="DL28" s="650">
        <v>114815631</v>
      </c>
      <c r="DM28" s="642"/>
      <c r="DN28" s="642"/>
      <c r="DO28" s="642"/>
      <c r="DP28" s="642"/>
      <c r="DQ28" s="642"/>
      <c r="DR28" s="642"/>
      <c r="DS28" s="642"/>
      <c r="DT28" s="642"/>
      <c r="DU28" s="642"/>
      <c r="DV28" s="643"/>
      <c r="DW28" s="646">
        <v>17.399999999999999</v>
      </c>
      <c r="DX28" s="675"/>
      <c r="DY28" s="675"/>
      <c r="DZ28" s="675"/>
      <c r="EA28" s="675"/>
      <c r="EB28" s="675"/>
      <c r="EC28" s="676"/>
    </row>
    <row r="29" spans="2:133" ht="11.25" customHeight="1" x14ac:dyDescent="0.2">
      <c r="B29" s="638" t="s">
        <v>305</v>
      </c>
      <c r="C29" s="639"/>
      <c r="D29" s="639"/>
      <c r="E29" s="639"/>
      <c r="F29" s="639"/>
      <c r="G29" s="639"/>
      <c r="H29" s="639"/>
      <c r="I29" s="639"/>
      <c r="J29" s="639"/>
      <c r="K29" s="639"/>
      <c r="L29" s="639"/>
      <c r="M29" s="639"/>
      <c r="N29" s="639"/>
      <c r="O29" s="639"/>
      <c r="P29" s="639"/>
      <c r="Q29" s="640"/>
      <c r="R29" s="641">
        <v>52105442</v>
      </c>
      <c r="S29" s="642"/>
      <c r="T29" s="642"/>
      <c r="U29" s="642"/>
      <c r="V29" s="642"/>
      <c r="W29" s="642"/>
      <c r="X29" s="642"/>
      <c r="Y29" s="643"/>
      <c r="Z29" s="644">
        <v>4.3</v>
      </c>
      <c r="AA29" s="644"/>
      <c r="AB29" s="644"/>
      <c r="AC29" s="644"/>
      <c r="AD29" s="645" t="s">
        <v>240</v>
      </c>
      <c r="AE29" s="645"/>
      <c r="AF29" s="645"/>
      <c r="AG29" s="645"/>
      <c r="AH29" s="645"/>
      <c r="AI29" s="645"/>
      <c r="AJ29" s="645"/>
      <c r="AK29" s="645"/>
      <c r="AL29" s="646" t="s">
        <v>184</v>
      </c>
      <c r="AM29" s="647"/>
      <c r="AN29" s="647"/>
      <c r="AO29" s="648"/>
      <c r="AP29" s="620" t="s">
        <v>223</v>
      </c>
      <c r="AQ29" s="621"/>
      <c r="AR29" s="621"/>
      <c r="AS29" s="621"/>
      <c r="AT29" s="621"/>
      <c r="AU29" s="621"/>
      <c r="AV29" s="621"/>
      <c r="AW29" s="621"/>
      <c r="AX29" s="621"/>
      <c r="AY29" s="621"/>
      <c r="AZ29" s="621"/>
      <c r="BA29" s="621"/>
      <c r="BB29" s="621"/>
      <c r="BC29" s="621"/>
      <c r="BD29" s="621"/>
      <c r="BE29" s="621"/>
      <c r="BF29" s="622"/>
      <c r="BG29" s="620" t="s">
        <v>306</v>
      </c>
      <c r="BH29" s="681"/>
      <c r="BI29" s="681"/>
      <c r="BJ29" s="681"/>
      <c r="BK29" s="681"/>
      <c r="BL29" s="681"/>
      <c r="BM29" s="681"/>
      <c r="BN29" s="681"/>
      <c r="BO29" s="681"/>
      <c r="BP29" s="681"/>
      <c r="BQ29" s="682"/>
      <c r="BR29" s="620" t="s">
        <v>307</v>
      </c>
      <c r="BS29" s="681"/>
      <c r="BT29" s="681"/>
      <c r="BU29" s="681"/>
      <c r="BV29" s="681"/>
      <c r="BW29" s="681"/>
      <c r="BX29" s="681"/>
      <c r="BY29" s="681"/>
      <c r="BZ29" s="681"/>
      <c r="CA29" s="681"/>
      <c r="CB29" s="682"/>
      <c r="CD29" s="704" t="s">
        <v>308</v>
      </c>
      <c r="CE29" s="705"/>
      <c r="CF29" s="656" t="s">
        <v>309</v>
      </c>
      <c r="CG29" s="657"/>
      <c r="CH29" s="657"/>
      <c r="CI29" s="657"/>
      <c r="CJ29" s="657"/>
      <c r="CK29" s="657"/>
      <c r="CL29" s="657"/>
      <c r="CM29" s="657"/>
      <c r="CN29" s="657"/>
      <c r="CO29" s="657"/>
      <c r="CP29" s="657"/>
      <c r="CQ29" s="658"/>
      <c r="CR29" s="641">
        <v>132463331</v>
      </c>
      <c r="CS29" s="677"/>
      <c r="CT29" s="677"/>
      <c r="CU29" s="677"/>
      <c r="CV29" s="677"/>
      <c r="CW29" s="677"/>
      <c r="CX29" s="677"/>
      <c r="CY29" s="678"/>
      <c r="CZ29" s="646">
        <v>11.1</v>
      </c>
      <c r="DA29" s="675"/>
      <c r="DB29" s="675"/>
      <c r="DC29" s="679"/>
      <c r="DD29" s="650">
        <v>115671403</v>
      </c>
      <c r="DE29" s="677"/>
      <c r="DF29" s="677"/>
      <c r="DG29" s="677"/>
      <c r="DH29" s="677"/>
      <c r="DI29" s="677"/>
      <c r="DJ29" s="677"/>
      <c r="DK29" s="678"/>
      <c r="DL29" s="650">
        <v>114815534</v>
      </c>
      <c r="DM29" s="677"/>
      <c r="DN29" s="677"/>
      <c r="DO29" s="677"/>
      <c r="DP29" s="677"/>
      <c r="DQ29" s="677"/>
      <c r="DR29" s="677"/>
      <c r="DS29" s="677"/>
      <c r="DT29" s="677"/>
      <c r="DU29" s="677"/>
      <c r="DV29" s="678"/>
      <c r="DW29" s="646">
        <v>17.399999999999999</v>
      </c>
      <c r="DX29" s="675"/>
      <c r="DY29" s="675"/>
      <c r="DZ29" s="675"/>
      <c r="EA29" s="675"/>
      <c r="EB29" s="675"/>
      <c r="EC29" s="676"/>
    </row>
    <row r="30" spans="2:133" ht="11.25" customHeight="1" x14ac:dyDescent="0.2">
      <c r="B30" s="638" t="s">
        <v>310</v>
      </c>
      <c r="C30" s="639"/>
      <c r="D30" s="639"/>
      <c r="E30" s="639"/>
      <c r="F30" s="639"/>
      <c r="G30" s="639"/>
      <c r="H30" s="639"/>
      <c r="I30" s="639"/>
      <c r="J30" s="639"/>
      <c r="K30" s="639"/>
      <c r="L30" s="639"/>
      <c r="M30" s="639"/>
      <c r="N30" s="639"/>
      <c r="O30" s="639"/>
      <c r="P30" s="639"/>
      <c r="Q30" s="640"/>
      <c r="R30" s="641">
        <v>6168239</v>
      </c>
      <c r="S30" s="642"/>
      <c r="T30" s="642"/>
      <c r="U30" s="642"/>
      <c r="V30" s="642"/>
      <c r="W30" s="642"/>
      <c r="X30" s="642"/>
      <c r="Y30" s="643"/>
      <c r="Z30" s="644">
        <v>0.5</v>
      </c>
      <c r="AA30" s="644"/>
      <c r="AB30" s="644"/>
      <c r="AC30" s="644"/>
      <c r="AD30" s="645">
        <v>1987611</v>
      </c>
      <c r="AE30" s="645"/>
      <c r="AF30" s="645"/>
      <c r="AG30" s="645"/>
      <c r="AH30" s="645"/>
      <c r="AI30" s="645"/>
      <c r="AJ30" s="645"/>
      <c r="AK30" s="645"/>
      <c r="AL30" s="646">
        <v>0.3</v>
      </c>
      <c r="AM30" s="647"/>
      <c r="AN30" s="647"/>
      <c r="AO30" s="648"/>
      <c r="AP30" s="689" t="s">
        <v>311</v>
      </c>
      <c r="AQ30" s="690"/>
      <c r="AR30" s="690"/>
      <c r="AS30" s="690"/>
      <c r="AT30" s="695" t="s">
        <v>312</v>
      </c>
      <c r="AU30" s="230"/>
      <c r="AV30" s="230"/>
      <c r="AW30" s="230"/>
      <c r="AX30" s="627" t="s">
        <v>187</v>
      </c>
      <c r="AY30" s="628"/>
      <c r="AZ30" s="628"/>
      <c r="BA30" s="628"/>
      <c r="BB30" s="628"/>
      <c r="BC30" s="628"/>
      <c r="BD30" s="628"/>
      <c r="BE30" s="628"/>
      <c r="BF30" s="629"/>
      <c r="BG30" s="701">
        <v>99.7</v>
      </c>
      <c r="BH30" s="702"/>
      <c r="BI30" s="702"/>
      <c r="BJ30" s="702"/>
      <c r="BK30" s="702"/>
      <c r="BL30" s="702"/>
      <c r="BM30" s="636">
        <v>99.5</v>
      </c>
      <c r="BN30" s="702"/>
      <c r="BO30" s="702"/>
      <c r="BP30" s="702"/>
      <c r="BQ30" s="703"/>
      <c r="BR30" s="701">
        <v>99.7</v>
      </c>
      <c r="BS30" s="702"/>
      <c r="BT30" s="702"/>
      <c r="BU30" s="702"/>
      <c r="BV30" s="702"/>
      <c r="BW30" s="702"/>
      <c r="BX30" s="636">
        <v>99.5</v>
      </c>
      <c r="BY30" s="702"/>
      <c r="BZ30" s="702"/>
      <c r="CA30" s="702"/>
      <c r="CB30" s="703"/>
      <c r="CD30" s="706"/>
      <c r="CE30" s="707"/>
      <c r="CF30" s="656" t="s">
        <v>313</v>
      </c>
      <c r="CG30" s="657"/>
      <c r="CH30" s="657"/>
      <c r="CI30" s="657"/>
      <c r="CJ30" s="657"/>
      <c r="CK30" s="657"/>
      <c r="CL30" s="657"/>
      <c r="CM30" s="657"/>
      <c r="CN30" s="657"/>
      <c r="CO30" s="657"/>
      <c r="CP30" s="657"/>
      <c r="CQ30" s="658"/>
      <c r="CR30" s="641">
        <v>114632269</v>
      </c>
      <c r="CS30" s="642"/>
      <c r="CT30" s="642"/>
      <c r="CU30" s="642"/>
      <c r="CV30" s="642"/>
      <c r="CW30" s="642"/>
      <c r="CX30" s="642"/>
      <c r="CY30" s="643"/>
      <c r="CZ30" s="646">
        <v>9.6</v>
      </c>
      <c r="DA30" s="675"/>
      <c r="DB30" s="675"/>
      <c r="DC30" s="679"/>
      <c r="DD30" s="650">
        <v>99573984</v>
      </c>
      <c r="DE30" s="642"/>
      <c r="DF30" s="642"/>
      <c r="DG30" s="642"/>
      <c r="DH30" s="642"/>
      <c r="DI30" s="642"/>
      <c r="DJ30" s="642"/>
      <c r="DK30" s="643"/>
      <c r="DL30" s="650">
        <v>98725699</v>
      </c>
      <c r="DM30" s="642"/>
      <c r="DN30" s="642"/>
      <c r="DO30" s="642"/>
      <c r="DP30" s="642"/>
      <c r="DQ30" s="642"/>
      <c r="DR30" s="642"/>
      <c r="DS30" s="642"/>
      <c r="DT30" s="642"/>
      <c r="DU30" s="642"/>
      <c r="DV30" s="643"/>
      <c r="DW30" s="646">
        <v>15</v>
      </c>
      <c r="DX30" s="675"/>
      <c r="DY30" s="675"/>
      <c r="DZ30" s="675"/>
      <c r="EA30" s="675"/>
      <c r="EB30" s="675"/>
      <c r="EC30" s="676"/>
    </row>
    <row r="31" spans="2:133" ht="11.25" customHeight="1" x14ac:dyDescent="0.2">
      <c r="B31" s="638" t="s">
        <v>314</v>
      </c>
      <c r="C31" s="639"/>
      <c r="D31" s="639"/>
      <c r="E31" s="639"/>
      <c r="F31" s="639"/>
      <c r="G31" s="639"/>
      <c r="H31" s="639"/>
      <c r="I31" s="639"/>
      <c r="J31" s="639"/>
      <c r="K31" s="639"/>
      <c r="L31" s="639"/>
      <c r="M31" s="639"/>
      <c r="N31" s="639"/>
      <c r="O31" s="639"/>
      <c r="P31" s="639"/>
      <c r="Q31" s="640"/>
      <c r="R31" s="641">
        <v>689464</v>
      </c>
      <c r="S31" s="642"/>
      <c r="T31" s="642"/>
      <c r="U31" s="642"/>
      <c r="V31" s="642"/>
      <c r="W31" s="642"/>
      <c r="X31" s="642"/>
      <c r="Y31" s="643"/>
      <c r="Z31" s="644">
        <v>0.1</v>
      </c>
      <c r="AA31" s="644"/>
      <c r="AB31" s="644"/>
      <c r="AC31" s="644"/>
      <c r="AD31" s="645" t="s">
        <v>128</v>
      </c>
      <c r="AE31" s="645"/>
      <c r="AF31" s="645"/>
      <c r="AG31" s="645"/>
      <c r="AH31" s="645"/>
      <c r="AI31" s="645"/>
      <c r="AJ31" s="645"/>
      <c r="AK31" s="645"/>
      <c r="AL31" s="646" t="s">
        <v>247</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99.5</v>
      </c>
      <c r="BH31" s="677"/>
      <c r="BI31" s="677"/>
      <c r="BJ31" s="677"/>
      <c r="BK31" s="677"/>
      <c r="BL31" s="677"/>
      <c r="BM31" s="647">
        <v>99.1</v>
      </c>
      <c r="BN31" s="699"/>
      <c r="BO31" s="699"/>
      <c r="BP31" s="699"/>
      <c r="BQ31" s="700"/>
      <c r="BR31" s="698">
        <v>99.5</v>
      </c>
      <c r="BS31" s="677"/>
      <c r="BT31" s="677"/>
      <c r="BU31" s="677"/>
      <c r="BV31" s="677"/>
      <c r="BW31" s="677"/>
      <c r="BX31" s="647">
        <v>99</v>
      </c>
      <c r="BY31" s="699"/>
      <c r="BZ31" s="699"/>
      <c r="CA31" s="699"/>
      <c r="CB31" s="700"/>
      <c r="CD31" s="706"/>
      <c r="CE31" s="707"/>
      <c r="CF31" s="656" t="s">
        <v>317</v>
      </c>
      <c r="CG31" s="657"/>
      <c r="CH31" s="657"/>
      <c r="CI31" s="657"/>
      <c r="CJ31" s="657"/>
      <c r="CK31" s="657"/>
      <c r="CL31" s="657"/>
      <c r="CM31" s="657"/>
      <c r="CN31" s="657"/>
      <c r="CO31" s="657"/>
      <c r="CP31" s="657"/>
      <c r="CQ31" s="658"/>
      <c r="CR31" s="641">
        <v>17831062</v>
      </c>
      <c r="CS31" s="677"/>
      <c r="CT31" s="677"/>
      <c r="CU31" s="677"/>
      <c r="CV31" s="677"/>
      <c r="CW31" s="677"/>
      <c r="CX31" s="677"/>
      <c r="CY31" s="678"/>
      <c r="CZ31" s="646">
        <v>1.5</v>
      </c>
      <c r="DA31" s="675"/>
      <c r="DB31" s="675"/>
      <c r="DC31" s="679"/>
      <c r="DD31" s="650">
        <v>16097419</v>
      </c>
      <c r="DE31" s="677"/>
      <c r="DF31" s="677"/>
      <c r="DG31" s="677"/>
      <c r="DH31" s="677"/>
      <c r="DI31" s="677"/>
      <c r="DJ31" s="677"/>
      <c r="DK31" s="678"/>
      <c r="DL31" s="650">
        <v>16089835</v>
      </c>
      <c r="DM31" s="677"/>
      <c r="DN31" s="677"/>
      <c r="DO31" s="677"/>
      <c r="DP31" s="677"/>
      <c r="DQ31" s="677"/>
      <c r="DR31" s="677"/>
      <c r="DS31" s="677"/>
      <c r="DT31" s="677"/>
      <c r="DU31" s="677"/>
      <c r="DV31" s="678"/>
      <c r="DW31" s="646">
        <v>2.4</v>
      </c>
      <c r="DX31" s="675"/>
      <c r="DY31" s="675"/>
      <c r="DZ31" s="675"/>
      <c r="EA31" s="675"/>
      <c r="EB31" s="675"/>
      <c r="EC31" s="676"/>
    </row>
    <row r="32" spans="2:133" ht="11.25" customHeight="1" x14ac:dyDescent="0.2">
      <c r="B32" s="638" t="s">
        <v>318</v>
      </c>
      <c r="C32" s="639"/>
      <c r="D32" s="639"/>
      <c r="E32" s="639"/>
      <c r="F32" s="639"/>
      <c r="G32" s="639"/>
      <c r="H32" s="639"/>
      <c r="I32" s="639"/>
      <c r="J32" s="639"/>
      <c r="K32" s="639"/>
      <c r="L32" s="639"/>
      <c r="M32" s="639"/>
      <c r="N32" s="639"/>
      <c r="O32" s="639"/>
      <c r="P32" s="639"/>
      <c r="Q32" s="640"/>
      <c r="R32" s="641">
        <v>9695154</v>
      </c>
      <c r="S32" s="642"/>
      <c r="T32" s="642"/>
      <c r="U32" s="642"/>
      <c r="V32" s="642"/>
      <c r="W32" s="642"/>
      <c r="X32" s="642"/>
      <c r="Y32" s="643"/>
      <c r="Z32" s="644">
        <v>0.8</v>
      </c>
      <c r="AA32" s="644"/>
      <c r="AB32" s="644"/>
      <c r="AC32" s="644"/>
      <c r="AD32" s="645" t="s">
        <v>247</v>
      </c>
      <c r="AE32" s="645"/>
      <c r="AF32" s="645"/>
      <c r="AG32" s="645"/>
      <c r="AH32" s="645"/>
      <c r="AI32" s="645"/>
      <c r="AJ32" s="645"/>
      <c r="AK32" s="645"/>
      <c r="AL32" s="646" t="s">
        <v>184</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99.9</v>
      </c>
      <c r="BH32" s="711"/>
      <c r="BI32" s="711"/>
      <c r="BJ32" s="711"/>
      <c r="BK32" s="711"/>
      <c r="BL32" s="711"/>
      <c r="BM32" s="712">
        <v>99.8</v>
      </c>
      <c r="BN32" s="711"/>
      <c r="BO32" s="711"/>
      <c r="BP32" s="711"/>
      <c r="BQ32" s="713"/>
      <c r="BR32" s="710">
        <v>99.9</v>
      </c>
      <c r="BS32" s="711"/>
      <c r="BT32" s="711"/>
      <c r="BU32" s="711"/>
      <c r="BV32" s="711"/>
      <c r="BW32" s="711"/>
      <c r="BX32" s="712">
        <v>99.8</v>
      </c>
      <c r="BY32" s="711"/>
      <c r="BZ32" s="711"/>
      <c r="CA32" s="711"/>
      <c r="CB32" s="713"/>
      <c r="CD32" s="708"/>
      <c r="CE32" s="709"/>
      <c r="CF32" s="656" t="s">
        <v>320</v>
      </c>
      <c r="CG32" s="657"/>
      <c r="CH32" s="657"/>
      <c r="CI32" s="657"/>
      <c r="CJ32" s="657"/>
      <c r="CK32" s="657"/>
      <c r="CL32" s="657"/>
      <c r="CM32" s="657"/>
      <c r="CN32" s="657"/>
      <c r="CO32" s="657"/>
      <c r="CP32" s="657"/>
      <c r="CQ32" s="658"/>
      <c r="CR32" s="641">
        <v>97</v>
      </c>
      <c r="CS32" s="642"/>
      <c r="CT32" s="642"/>
      <c r="CU32" s="642"/>
      <c r="CV32" s="642"/>
      <c r="CW32" s="642"/>
      <c r="CX32" s="642"/>
      <c r="CY32" s="643"/>
      <c r="CZ32" s="646">
        <v>0</v>
      </c>
      <c r="DA32" s="675"/>
      <c r="DB32" s="675"/>
      <c r="DC32" s="679"/>
      <c r="DD32" s="650">
        <v>97</v>
      </c>
      <c r="DE32" s="642"/>
      <c r="DF32" s="642"/>
      <c r="DG32" s="642"/>
      <c r="DH32" s="642"/>
      <c r="DI32" s="642"/>
      <c r="DJ32" s="642"/>
      <c r="DK32" s="643"/>
      <c r="DL32" s="650">
        <v>97</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2">
      <c r="B33" s="638" t="s">
        <v>321</v>
      </c>
      <c r="C33" s="639"/>
      <c r="D33" s="639"/>
      <c r="E33" s="639"/>
      <c r="F33" s="639"/>
      <c r="G33" s="639"/>
      <c r="H33" s="639"/>
      <c r="I33" s="639"/>
      <c r="J33" s="639"/>
      <c r="K33" s="639"/>
      <c r="L33" s="639"/>
      <c r="M33" s="639"/>
      <c r="N33" s="639"/>
      <c r="O33" s="639"/>
      <c r="P33" s="639"/>
      <c r="Q33" s="640"/>
      <c r="R33" s="641">
        <v>4841927</v>
      </c>
      <c r="S33" s="642"/>
      <c r="T33" s="642"/>
      <c r="U33" s="642"/>
      <c r="V33" s="642"/>
      <c r="W33" s="642"/>
      <c r="X33" s="642"/>
      <c r="Y33" s="643"/>
      <c r="Z33" s="644">
        <v>0.4</v>
      </c>
      <c r="AA33" s="644"/>
      <c r="AB33" s="644"/>
      <c r="AC33" s="644"/>
      <c r="AD33" s="645" t="s">
        <v>184</v>
      </c>
      <c r="AE33" s="645"/>
      <c r="AF33" s="645"/>
      <c r="AG33" s="645"/>
      <c r="AH33" s="645"/>
      <c r="AI33" s="645"/>
      <c r="AJ33" s="645"/>
      <c r="AK33" s="645"/>
      <c r="AL33" s="646" t="s">
        <v>247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384373805</v>
      </c>
      <c r="CS33" s="677"/>
      <c r="CT33" s="677"/>
      <c r="CU33" s="677"/>
      <c r="CV33" s="677"/>
      <c r="CW33" s="677"/>
      <c r="CX33" s="677"/>
      <c r="CY33" s="678"/>
      <c r="CZ33" s="646">
        <v>32.200000000000003</v>
      </c>
      <c r="DA33" s="675"/>
      <c r="DB33" s="675"/>
      <c r="DC33" s="679"/>
      <c r="DD33" s="650">
        <v>257737785</v>
      </c>
      <c r="DE33" s="677"/>
      <c r="DF33" s="677"/>
      <c r="DG33" s="677"/>
      <c r="DH33" s="677"/>
      <c r="DI33" s="677"/>
      <c r="DJ33" s="677"/>
      <c r="DK33" s="678"/>
      <c r="DL33" s="650">
        <v>211081077</v>
      </c>
      <c r="DM33" s="677"/>
      <c r="DN33" s="677"/>
      <c r="DO33" s="677"/>
      <c r="DP33" s="677"/>
      <c r="DQ33" s="677"/>
      <c r="DR33" s="677"/>
      <c r="DS33" s="677"/>
      <c r="DT33" s="677"/>
      <c r="DU33" s="677"/>
      <c r="DV33" s="678"/>
      <c r="DW33" s="646">
        <v>32</v>
      </c>
      <c r="DX33" s="675"/>
      <c r="DY33" s="675"/>
      <c r="DZ33" s="675"/>
      <c r="EA33" s="675"/>
      <c r="EB33" s="675"/>
      <c r="EC33" s="676"/>
    </row>
    <row r="34" spans="2:133" ht="11.25" customHeight="1" x14ac:dyDescent="0.2">
      <c r="B34" s="638" t="s">
        <v>323</v>
      </c>
      <c r="C34" s="639"/>
      <c r="D34" s="639"/>
      <c r="E34" s="639"/>
      <c r="F34" s="639"/>
      <c r="G34" s="639"/>
      <c r="H34" s="639"/>
      <c r="I34" s="639"/>
      <c r="J34" s="639"/>
      <c r="K34" s="639"/>
      <c r="L34" s="639"/>
      <c r="M34" s="639"/>
      <c r="N34" s="639"/>
      <c r="O34" s="639"/>
      <c r="P34" s="639"/>
      <c r="Q34" s="640"/>
      <c r="R34" s="641">
        <v>121748758</v>
      </c>
      <c r="S34" s="642"/>
      <c r="T34" s="642"/>
      <c r="U34" s="642"/>
      <c r="V34" s="642"/>
      <c r="W34" s="642"/>
      <c r="X34" s="642"/>
      <c r="Y34" s="643"/>
      <c r="Z34" s="644">
        <v>10.1</v>
      </c>
      <c r="AA34" s="644"/>
      <c r="AB34" s="644"/>
      <c r="AC34" s="644"/>
      <c r="AD34" s="645">
        <v>283219</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88677667</v>
      </c>
      <c r="CS34" s="642"/>
      <c r="CT34" s="642"/>
      <c r="CU34" s="642"/>
      <c r="CV34" s="642"/>
      <c r="CW34" s="642"/>
      <c r="CX34" s="642"/>
      <c r="CY34" s="643"/>
      <c r="CZ34" s="646">
        <v>7.4</v>
      </c>
      <c r="DA34" s="675"/>
      <c r="DB34" s="675"/>
      <c r="DC34" s="679"/>
      <c r="DD34" s="650">
        <v>73233027</v>
      </c>
      <c r="DE34" s="642"/>
      <c r="DF34" s="642"/>
      <c r="DG34" s="642"/>
      <c r="DH34" s="642"/>
      <c r="DI34" s="642"/>
      <c r="DJ34" s="642"/>
      <c r="DK34" s="643"/>
      <c r="DL34" s="650">
        <v>68274687</v>
      </c>
      <c r="DM34" s="642"/>
      <c r="DN34" s="642"/>
      <c r="DO34" s="642"/>
      <c r="DP34" s="642"/>
      <c r="DQ34" s="642"/>
      <c r="DR34" s="642"/>
      <c r="DS34" s="642"/>
      <c r="DT34" s="642"/>
      <c r="DU34" s="642"/>
      <c r="DV34" s="643"/>
      <c r="DW34" s="646">
        <v>10.3</v>
      </c>
      <c r="DX34" s="675"/>
      <c r="DY34" s="675"/>
      <c r="DZ34" s="675"/>
      <c r="EA34" s="675"/>
      <c r="EB34" s="675"/>
      <c r="EC34" s="676"/>
    </row>
    <row r="35" spans="2:133" ht="11.25" customHeight="1" x14ac:dyDescent="0.2">
      <c r="B35" s="638" t="s">
        <v>327</v>
      </c>
      <c r="C35" s="639"/>
      <c r="D35" s="639"/>
      <c r="E35" s="639"/>
      <c r="F35" s="639"/>
      <c r="G35" s="639"/>
      <c r="H35" s="639"/>
      <c r="I35" s="639"/>
      <c r="J35" s="639"/>
      <c r="K35" s="639"/>
      <c r="L35" s="639"/>
      <c r="M35" s="639"/>
      <c r="N35" s="639"/>
      <c r="O35" s="639"/>
      <c r="P35" s="639"/>
      <c r="Q35" s="640"/>
      <c r="R35" s="641">
        <v>80931000</v>
      </c>
      <c r="S35" s="642"/>
      <c r="T35" s="642"/>
      <c r="U35" s="642"/>
      <c r="V35" s="642"/>
      <c r="W35" s="642"/>
      <c r="X35" s="642"/>
      <c r="Y35" s="643"/>
      <c r="Z35" s="644">
        <v>6.7</v>
      </c>
      <c r="AA35" s="644"/>
      <c r="AB35" s="644"/>
      <c r="AC35" s="644"/>
      <c r="AD35" s="645" t="s">
        <v>128</v>
      </c>
      <c r="AE35" s="645"/>
      <c r="AF35" s="645"/>
      <c r="AG35" s="645"/>
      <c r="AH35" s="645"/>
      <c r="AI35" s="645"/>
      <c r="AJ35" s="645"/>
      <c r="AK35" s="645"/>
      <c r="AL35" s="646" t="s">
        <v>247</v>
      </c>
      <c r="AM35" s="647"/>
      <c r="AN35" s="647"/>
      <c r="AO35" s="648"/>
      <c r="AP35" s="234"/>
      <c r="AQ35" s="714" t="s">
        <v>328</v>
      </c>
      <c r="AR35" s="715"/>
      <c r="AS35" s="715"/>
      <c r="AT35" s="715"/>
      <c r="AU35" s="715"/>
      <c r="AV35" s="715"/>
      <c r="AW35" s="715"/>
      <c r="AX35" s="715"/>
      <c r="AY35" s="716"/>
      <c r="AZ35" s="630">
        <v>150994111</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450920</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25112835</v>
      </c>
      <c r="CS35" s="677"/>
      <c r="CT35" s="677"/>
      <c r="CU35" s="677"/>
      <c r="CV35" s="677"/>
      <c r="CW35" s="677"/>
      <c r="CX35" s="677"/>
      <c r="CY35" s="678"/>
      <c r="CZ35" s="646">
        <v>2.1</v>
      </c>
      <c r="DA35" s="675"/>
      <c r="DB35" s="675"/>
      <c r="DC35" s="679"/>
      <c r="DD35" s="650">
        <v>14544379</v>
      </c>
      <c r="DE35" s="677"/>
      <c r="DF35" s="677"/>
      <c r="DG35" s="677"/>
      <c r="DH35" s="677"/>
      <c r="DI35" s="677"/>
      <c r="DJ35" s="677"/>
      <c r="DK35" s="678"/>
      <c r="DL35" s="650">
        <v>14544379</v>
      </c>
      <c r="DM35" s="677"/>
      <c r="DN35" s="677"/>
      <c r="DO35" s="677"/>
      <c r="DP35" s="677"/>
      <c r="DQ35" s="677"/>
      <c r="DR35" s="677"/>
      <c r="DS35" s="677"/>
      <c r="DT35" s="677"/>
      <c r="DU35" s="677"/>
      <c r="DV35" s="678"/>
      <c r="DW35" s="646">
        <v>2.2000000000000002</v>
      </c>
      <c r="DX35" s="675"/>
      <c r="DY35" s="675"/>
      <c r="DZ35" s="675"/>
      <c r="EA35" s="675"/>
      <c r="EB35" s="675"/>
      <c r="EC35" s="676"/>
    </row>
    <row r="36" spans="2:133" ht="11.25" customHeight="1" x14ac:dyDescent="0.2">
      <c r="B36" s="638" t="s">
        <v>331</v>
      </c>
      <c r="C36" s="639"/>
      <c r="D36" s="639"/>
      <c r="E36" s="639"/>
      <c r="F36" s="639"/>
      <c r="G36" s="639"/>
      <c r="H36" s="639"/>
      <c r="I36" s="639"/>
      <c r="J36" s="639"/>
      <c r="K36" s="639"/>
      <c r="L36" s="639"/>
      <c r="M36" s="639"/>
      <c r="N36" s="639"/>
      <c r="O36" s="639"/>
      <c r="P36" s="639"/>
      <c r="Q36" s="640"/>
      <c r="R36" s="641" t="s">
        <v>247</v>
      </c>
      <c r="S36" s="642"/>
      <c r="T36" s="642"/>
      <c r="U36" s="642"/>
      <c r="V36" s="642"/>
      <c r="W36" s="642"/>
      <c r="X36" s="642"/>
      <c r="Y36" s="643"/>
      <c r="Z36" s="644" t="s">
        <v>128</v>
      </c>
      <c r="AA36" s="644"/>
      <c r="AB36" s="644"/>
      <c r="AC36" s="644"/>
      <c r="AD36" s="645" t="s">
        <v>240</v>
      </c>
      <c r="AE36" s="645"/>
      <c r="AF36" s="645"/>
      <c r="AG36" s="645"/>
      <c r="AH36" s="645"/>
      <c r="AI36" s="645"/>
      <c r="AJ36" s="645"/>
      <c r="AK36" s="645"/>
      <c r="AL36" s="646" t="s">
        <v>240</v>
      </c>
      <c r="AM36" s="647"/>
      <c r="AN36" s="647"/>
      <c r="AO36" s="648"/>
      <c r="AQ36" s="718" t="s">
        <v>332</v>
      </c>
      <c r="AR36" s="719"/>
      <c r="AS36" s="719"/>
      <c r="AT36" s="719"/>
      <c r="AU36" s="719"/>
      <c r="AV36" s="719"/>
      <c r="AW36" s="719"/>
      <c r="AX36" s="719"/>
      <c r="AY36" s="720"/>
      <c r="AZ36" s="641">
        <v>34482990</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-5819910</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97684647</v>
      </c>
      <c r="CS36" s="642"/>
      <c r="CT36" s="642"/>
      <c r="CU36" s="642"/>
      <c r="CV36" s="642"/>
      <c r="CW36" s="642"/>
      <c r="CX36" s="642"/>
      <c r="CY36" s="643"/>
      <c r="CZ36" s="646">
        <v>8.1999999999999993</v>
      </c>
      <c r="DA36" s="675"/>
      <c r="DB36" s="675"/>
      <c r="DC36" s="679"/>
      <c r="DD36" s="650">
        <v>93250529</v>
      </c>
      <c r="DE36" s="642"/>
      <c r="DF36" s="642"/>
      <c r="DG36" s="642"/>
      <c r="DH36" s="642"/>
      <c r="DI36" s="642"/>
      <c r="DJ36" s="642"/>
      <c r="DK36" s="643"/>
      <c r="DL36" s="650">
        <v>71893310</v>
      </c>
      <c r="DM36" s="642"/>
      <c r="DN36" s="642"/>
      <c r="DO36" s="642"/>
      <c r="DP36" s="642"/>
      <c r="DQ36" s="642"/>
      <c r="DR36" s="642"/>
      <c r="DS36" s="642"/>
      <c r="DT36" s="642"/>
      <c r="DU36" s="642"/>
      <c r="DV36" s="643"/>
      <c r="DW36" s="646">
        <v>10.9</v>
      </c>
      <c r="DX36" s="675"/>
      <c r="DY36" s="675"/>
      <c r="DZ36" s="675"/>
      <c r="EA36" s="675"/>
      <c r="EB36" s="675"/>
      <c r="EC36" s="676"/>
    </row>
    <row r="37" spans="2:133" ht="11.25" customHeight="1" x14ac:dyDescent="0.2">
      <c r="B37" s="638" t="s">
        <v>335</v>
      </c>
      <c r="C37" s="639"/>
      <c r="D37" s="639"/>
      <c r="E37" s="639"/>
      <c r="F37" s="639"/>
      <c r="G37" s="639"/>
      <c r="H37" s="639"/>
      <c r="I37" s="639"/>
      <c r="J37" s="639"/>
      <c r="K37" s="639"/>
      <c r="L37" s="639"/>
      <c r="M37" s="639"/>
      <c r="N37" s="639"/>
      <c r="O37" s="639"/>
      <c r="P37" s="639"/>
      <c r="Q37" s="640"/>
      <c r="R37" s="641">
        <v>21674000</v>
      </c>
      <c r="S37" s="642"/>
      <c r="T37" s="642"/>
      <c r="U37" s="642"/>
      <c r="V37" s="642"/>
      <c r="W37" s="642"/>
      <c r="X37" s="642"/>
      <c r="Y37" s="643"/>
      <c r="Z37" s="644">
        <v>1.8</v>
      </c>
      <c r="AA37" s="644"/>
      <c r="AB37" s="644"/>
      <c r="AC37" s="644"/>
      <c r="AD37" s="645" t="s">
        <v>240</v>
      </c>
      <c r="AE37" s="645"/>
      <c r="AF37" s="645"/>
      <c r="AG37" s="645"/>
      <c r="AH37" s="645"/>
      <c r="AI37" s="645"/>
      <c r="AJ37" s="645"/>
      <c r="AK37" s="645"/>
      <c r="AL37" s="646" t="s">
        <v>240</v>
      </c>
      <c r="AM37" s="647"/>
      <c r="AN37" s="647"/>
      <c r="AO37" s="648"/>
      <c r="AQ37" s="718" t="s">
        <v>336</v>
      </c>
      <c r="AR37" s="719"/>
      <c r="AS37" s="719"/>
      <c r="AT37" s="719"/>
      <c r="AU37" s="719"/>
      <c r="AV37" s="719"/>
      <c r="AW37" s="719"/>
      <c r="AX37" s="719"/>
      <c r="AY37" s="720"/>
      <c r="AZ37" s="641">
        <v>30454332</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313885</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4293211</v>
      </c>
      <c r="CS37" s="677"/>
      <c r="CT37" s="677"/>
      <c r="CU37" s="677"/>
      <c r="CV37" s="677"/>
      <c r="CW37" s="677"/>
      <c r="CX37" s="677"/>
      <c r="CY37" s="678"/>
      <c r="CZ37" s="646">
        <v>0.4</v>
      </c>
      <c r="DA37" s="675"/>
      <c r="DB37" s="675"/>
      <c r="DC37" s="679"/>
      <c r="DD37" s="650">
        <v>4293211</v>
      </c>
      <c r="DE37" s="677"/>
      <c r="DF37" s="677"/>
      <c r="DG37" s="677"/>
      <c r="DH37" s="677"/>
      <c r="DI37" s="677"/>
      <c r="DJ37" s="677"/>
      <c r="DK37" s="678"/>
      <c r="DL37" s="650">
        <v>3804177</v>
      </c>
      <c r="DM37" s="677"/>
      <c r="DN37" s="677"/>
      <c r="DO37" s="677"/>
      <c r="DP37" s="677"/>
      <c r="DQ37" s="677"/>
      <c r="DR37" s="677"/>
      <c r="DS37" s="677"/>
      <c r="DT37" s="677"/>
      <c r="DU37" s="677"/>
      <c r="DV37" s="678"/>
      <c r="DW37" s="646">
        <v>0.6</v>
      </c>
      <c r="DX37" s="675"/>
      <c r="DY37" s="675"/>
      <c r="DZ37" s="675"/>
      <c r="EA37" s="675"/>
      <c r="EB37" s="675"/>
      <c r="EC37" s="676"/>
    </row>
    <row r="38" spans="2:133" ht="11.25" customHeight="1" x14ac:dyDescent="0.2">
      <c r="B38" s="686" t="s">
        <v>339</v>
      </c>
      <c r="C38" s="687"/>
      <c r="D38" s="687"/>
      <c r="E38" s="687"/>
      <c r="F38" s="687"/>
      <c r="G38" s="687"/>
      <c r="H38" s="687"/>
      <c r="I38" s="687"/>
      <c r="J38" s="687"/>
      <c r="K38" s="687"/>
      <c r="L38" s="687"/>
      <c r="M38" s="687"/>
      <c r="N38" s="687"/>
      <c r="O38" s="687"/>
      <c r="P38" s="687"/>
      <c r="Q38" s="688"/>
      <c r="R38" s="721">
        <v>1203621066</v>
      </c>
      <c r="S38" s="722"/>
      <c r="T38" s="722"/>
      <c r="U38" s="722"/>
      <c r="V38" s="722"/>
      <c r="W38" s="722"/>
      <c r="X38" s="722"/>
      <c r="Y38" s="723"/>
      <c r="Z38" s="724">
        <v>100</v>
      </c>
      <c r="AA38" s="724"/>
      <c r="AB38" s="724"/>
      <c r="AC38" s="724"/>
      <c r="AD38" s="725">
        <v>638692343</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6853798</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467403</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78783966</v>
      </c>
      <c r="CS38" s="642"/>
      <c r="CT38" s="642"/>
      <c r="CU38" s="642"/>
      <c r="CV38" s="642"/>
      <c r="CW38" s="642"/>
      <c r="CX38" s="642"/>
      <c r="CY38" s="643"/>
      <c r="CZ38" s="646">
        <v>6.6</v>
      </c>
      <c r="DA38" s="675"/>
      <c r="DB38" s="675"/>
      <c r="DC38" s="679"/>
      <c r="DD38" s="650">
        <v>66247844</v>
      </c>
      <c r="DE38" s="642"/>
      <c r="DF38" s="642"/>
      <c r="DG38" s="642"/>
      <c r="DH38" s="642"/>
      <c r="DI38" s="642"/>
      <c r="DJ38" s="642"/>
      <c r="DK38" s="643"/>
      <c r="DL38" s="650">
        <v>56163392</v>
      </c>
      <c r="DM38" s="642"/>
      <c r="DN38" s="642"/>
      <c r="DO38" s="642"/>
      <c r="DP38" s="642"/>
      <c r="DQ38" s="642"/>
      <c r="DR38" s="642"/>
      <c r="DS38" s="642"/>
      <c r="DT38" s="642"/>
      <c r="DU38" s="642"/>
      <c r="DV38" s="643"/>
      <c r="DW38" s="646">
        <v>8.5</v>
      </c>
      <c r="DX38" s="675"/>
      <c r="DY38" s="675"/>
      <c r="DZ38" s="675"/>
      <c r="EA38" s="675"/>
      <c r="EB38" s="675"/>
      <c r="EC38" s="676"/>
    </row>
    <row r="39" spans="2:133" ht="11.25" customHeight="1" x14ac:dyDescent="0.2">
      <c r="AQ39" s="718" t="s">
        <v>343</v>
      </c>
      <c r="AR39" s="719"/>
      <c r="AS39" s="719"/>
      <c r="AT39" s="719"/>
      <c r="AU39" s="719"/>
      <c r="AV39" s="719"/>
      <c r="AW39" s="719"/>
      <c r="AX39" s="719"/>
      <c r="AY39" s="720"/>
      <c r="AZ39" s="641">
        <v>1863484</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103</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10700182</v>
      </c>
      <c r="CS39" s="677"/>
      <c r="CT39" s="677"/>
      <c r="CU39" s="677"/>
      <c r="CV39" s="677"/>
      <c r="CW39" s="677"/>
      <c r="CX39" s="677"/>
      <c r="CY39" s="678"/>
      <c r="CZ39" s="646">
        <v>0.9</v>
      </c>
      <c r="DA39" s="675"/>
      <c r="DB39" s="675"/>
      <c r="DC39" s="679"/>
      <c r="DD39" s="650">
        <v>9555814</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2">
      <c r="AQ40" s="718" t="s">
        <v>347</v>
      </c>
      <c r="AR40" s="719"/>
      <c r="AS40" s="719"/>
      <c r="AT40" s="719"/>
      <c r="AU40" s="719"/>
      <c r="AV40" s="719"/>
      <c r="AW40" s="719"/>
      <c r="AX40" s="719"/>
      <c r="AY40" s="720"/>
      <c r="AZ40" s="641">
        <v>22700000</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240</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83414508</v>
      </c>
      <c r="CS40" s="642"/>
      <c r="CT40" s="642"/>
      <c r="CU40" s="642"/>
      <c r="CV40" s="642"/>
      <c r="CW40" s="642"/>
      <c r="CX40" s="642"/>
      <c r="CY40" s="643"/>
      <c r="CZ40" s="646">
        <v>7</v>
      </c>
      <c r="DA40" s="675"/>
      <c r="DB40" s="675"/>
      <c r="DC40" s="679"/>
      <c r="DD40" s="650">
        <v>906192</v>
      </c>
      <c r="DE40" s="642"/>
      <c r="DF40" s="642"/>
      <c r="DG40" s="642"/>
      <c r="DH40" s="642"/>
      <c r="DI40" s="642"/>
      <c r="DJ40" s="642"/>
      <c r="DK40" s="643"/>
      <c r="DL40" s="650">
        <v>205309</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2">
      <c r="AQ41" s="728" t="s">
        <v>350</v>
      </c>
      <c r="AR41" s="729"/>
      <c r="AS41" s="729"/>
      <c r="AT41" s="729"/>
      <c r="AU41" s="729"/>
      <c r="AV41" s="729"/>
      <c r="AW41" s="729"/>
      <c r="AX41" s="729"/>
      <c r="AY41" s="730"/>
      <c r="AZ41" s="721">
        <v>54639507</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287</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240</v>
      </c>
      <c r="DA41" s="675"/>
      <c r="DB41" s="675"/>
      <c r="DC41" s="679"/>
      <c r="DD41" s="650" t="s">
        <v>240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2">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120022804</v>
      </c>
      <c r="CS42" s="642"/>
      <c r="CT42" s="642"/>
      <c r="CU42" s="642"/>
      <c r="CV42" s="642"/>
      <c r="CW42" s="642"/>
      <c r="CX42" s="642"/>
      <c r="CY42" s="643"/>
      <c r="CZ42" s="646">
        <v>10</v>
      </c>
      <c r="DA42" s="647"/>
      <c r="DB42" s="647"/>
      <c r="DC42" s="742"/>
      <c r="DD42" s="650">
        <v>28497166</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2">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2801993</v>
      </c>
      <c r="CS43" s="677"/>
      <c r="CT43" s="677"/>
      <c r="CU43" s="677"/>
      <c r="CV43" s="677"/>
      <c r="CW43" s="677"/>
      <c r="CX43" s="677"/>
      <c r="CY43" s="678"/>
      <c r="CZ43" s="646">
        <v>0.2</v>
      </c>
      <c r="DA43" s="675"/>
      <c r="DB43" s="675"/>
      <c r="DC43" s="679"/>
      <c r="DD43" s="650">
        <v>2369830</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2">
      <c r="B44" s="240" t="s">
        <v>357</v>
      </c>
      <c r="CD44" s="753" t="s">
        <v>308</v>
      </c>
      <c r="CE44" s="754"/>
      <c r="CF44" s="638" t="s">
        <v>358</v>
      </c>
      <c r="CG44" s="639"/>
      <c r="CH44" s="639"/>
      <c r="CI44" s="639"/>
      <c r="CJ44" s="639"/>
      <c r="CK44" s="639"/>
      <c r="CL44" s="639"/>
      <c r="CM44" s="639"/>
      <c r="CN44" s="639"/>
      <c r="CO44" s="639"/>
      <c r="CP44" s="639"/>
      <c r="CQ44" s="640"/>
      <c r="CR44" s="641">
        <v>120011378</v>
      </c>
      <c r="CS44" s="642"/>
      <c r="CT44" s="642"/>
      <c r="CU44" s="642"/>
      <c r="CV44" s="642"/>
      <c r="CW44" s="642"/>
      <c r="CX44" s="642"/>
      <c r="CY44" s="643"/>
      <c r="CZ44" s="646">
        <v>10</v>
      </c>
      <c r="DA44" s="647"/>
      <c r="DB44" s="647"/>
      <c r="DC44" s="742"/>
      <c r="DD44" s="650">
        <v>28485740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2">
      <c r="CD45" s="755"/>
      <c r="CE45" s="756"/>
      <c r="CF45" s="638" t="s">
        <v>359</v>
      </c>
      <c r="CG45" s="639"/>
      <c r="CH45" s="639"/>
      <c r="CI45" s="639"/>
      <c r="CJ45" s="639"/>
      <c r="CK45" s="639"/>
      <c r="CL45" s="639"/>
      <c r="CM45" s="639"/>
      <c r="CN45" s="639"/>
      <c r="CO45" s="639"/>
      <c r="CP45" s="639"/>
      <c r="CQ45" s="640"/>
      <c r="CR45" s="641">
        <v>52624447</v>
      </c>
      <c r="CS45" s="677"/>
      <c r="CT45" s="677"/>
      <c r="CU45" s="677"/>
      <c r="CV45" s="677"/>
      <c r="CW45" s="677"/>
      <c r="CX45" s="677"/>
      <c r="CY45" s="678"/>
      <c r="CZ45" s="646">
        <v>4.4000000000000004</v>
      </c>
      <c r="DA45" s="675"/>
      <c r="DB45" s="675"/>
      <c r="DC45" s="679"/>
      <c r="DD45" s="650">
        <v>2077232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2">
      <c r="CD46" s="755"/>
      <c r="CE46" s="756"/>
      <c r="CF46" s="638" t="s">
        <v>360</v>
      </c>
      <c r="CG46" s="639"/>
      <c r="CH46" s="639"/>
      <c r="CI46" s="639"/>
      <c r="CJ46" s="639"/>
      <c r="CK46" s="639"/>
      <c r="CL46" s="639"/>
      <c r="CM46" s="639"/>
      <c r="CN46" s="639"/>
      <c r="CO46" s="639"/>
      <c r="CP46" s="639"/>
      <c r="CQ46" s="640"/>
      <c r="CR46" s="641">
        <v>64973850</v>
      </c>
      <c r="CS46" s="642"/>
      <c r="CT46" s="642"/>
      <c r="CU46" s="642"/>
      <c r="CV46" s="642"/>
      <c r="CW46" s="642"/>
      <c r="CX46" s="642"/>
      <c r="CY46" s="643"/>
      <c r="CZ46" s="646">
        <v>5.4</v>
      </c>
      <c r="DA46" s="647"/>
      <c r="DB46" s="647"/>
      <c r="DC46" s="742"/>
      <c r="DD46" s="650">
        <v>26166427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2">
      <c r="CD47" s="755"/>
      <c r="CE47" s="756"/>
      <c r="CF47" s="638" t="s">
        <v>361</v>
      </c>
      <c r="CG47" s="639"/>
      <c r="CH47" s="639"/>
      <c r="CI47" s="639"/>
      <c r="CJ47" s="639"/>
      <c r="CK47" s="639"/>
      <c r="CL47" s="639"/>
      <c r="CM47" s="639"/>
      <c r="CN47" s="639"/>
      <c r="CO47" s="639"/>
      <c r="CP47" s="639"/>
      <c r="CQ47" s="640"/>
      <c r="CR47" s="641">
        <v>11426</v>
      </c>
      <c r="CS47" s="677"/>
      <c r="CT47" s="677"/>
      <c r="CU47" s="677"/>
      <c r="CV47" s="677"/>
      <c r="CW47" s="677"/>
      <c r="CX47" s="677"/>
      <c r="CY47" s="678"/>
      <c r="CZ47" s="646">
        <v>0</v>
      </c>
      <c r="DA47" s="675"/>
      <c r="DB47" s="675"/>
      <c r="DC47" s="679"/>
      <c r="DD47" s="650">
        <v>11426</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ht="11" x14ac:dyDescent="0.2">
      <c r="CD48" s="757"/>
      <c r="CE48" s="758"/>
      <c r="CF48" s="638" t="s">
        <v>362</v>
      </c>
      <c r="CG48" s="639"/>
      <c r="CH48" s="639"/>
      <c r="CI48" s="639"/>
      <c r="CJ48" s="639"/>
      <c r="CK48" s="639"/>
      <c r="CL48" s="639"/>
      <c r="CM48" s="639"/>
      <c r="CN48" s="639"/>
      <c r="CO48" s="639"/>
      <c r="CP48" s="639"/>
      <c r="CQ48" s="640"/>
      <c r="CR48" s="641" t="s">
        <v>240</v>
      </c>
      <c r="CS48" s="642"/>
      <c r="CT48" s="642"/>
      <c r="CU48" s="642"/>
      <c r="CV48" s="642"/>
      <c r="CW48" s="642"/>
      <c r="CX48" s="642"/>
      <c r="CY48" s="643"/>
      <c r="CZ48" s="646" t="s">
        <v>184</v>
      </c>
      <c r="DA48" s="647"/>
      <c r="DB48" s="647"/>
      <c r="DC48" s="742"/>
      <c r="DD48" s="650" t="s">
        <v>247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2">
      <c r="CD49" s="686" t="s">
        <v>363</v>
      </c>
      <c r="CE49" s="687"/>
      <c r="CF49" s="687"/>
      <c r="CG49" s="687"/>
      <c r="CH49" s="687"/>
      <c r="CI49" s="687"/>
      <c r="CJ49" s="687"/>
      <c r="CK49" s="687"/>
      <c r="CL49" s="687"/>
      <c r="CM49" s="687"/>
      <c r="CN49" s="687"/>
      <c r="CO49" s="687"/>
      <c r="CP49" s="687"/>
      <c r="CQ49" s="688"/>
      <c r="CR49" s="721">
        <v>1195202179</v>
      </c>
      <c r="CS49" s="711"/>
      <c r="CT49" s="711"/>
      <c r="CU49" s="711"/>
      <c r="CV49" s="711"/>
      <c r="CW49" s="711"/>
      <c r="CX49" s="711"/>
      <c r="CY49" s="743"/>
      <c r="CZ49" s="726">
        <v>100</v>
      </c>
      <c r="DA49" s="744"/>
      <c r="DB49" s="744"/>
      <c r="DC49" s="745"/>
      <c r="DD49" s="746">
        <v>726122291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t="11" hidden="1" x14ac:dyDescent="0.2"/>
    <row r="51" spans="82:133" ht="11" hidden="1" x14ac:dyDescent="0.2"/>
    <row r="52" spans="82:133" ht="11" hidden="1" x14ac:dyDescent="0.2"/>
    <row r="53" spans="82:133" ht="11" hidden="1" x14ac:dyDescent="0.2"/>
  </sheetData>
  <sheetProtection algorithmName="SHA-512" hashValue="C7+BNZUYPr/WscwPxGZYNO5OCUKpUpQTg7pLXEOtbrvJw6Faqg3kMpKN+GNwDc5e5KyrG/XL4lklqYEZbQbudQ==" saltValue="spbb7MQwY20ZEmf/8uilG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5">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2">
      <c r="A7" s="258">
        <v>1</v>
      </c>
      <c r="B7" s="773" t="s">
        <v>386</v>
      </c>
      <c r="C7" s="774"/>
      <c r="D7" s="774"/>
      <c r="E7" s="774"/>
      <c r="F7" s="774"/>
      <c r="G7" s="774"/>
      <c r="H7" s="774"/>
      <c r="I7" s="774"/>
      <c r="J7" s="774"/>
      <c r="K7" s="774"/>
      <c r="L7" s="774"/>
      <c r="M7" s="774"/>
      <c r="N7" s="774"/>
      <c r="O7" s="774"/>
      <c r="P7" s="775"/>
      <c r="Q7" s="776">
        <v>1204833</v>
      </c>
      <c r="R7" s="777"/>
      <c r="S7" s="777"/>
      <c r="T7" s="777"/>
      <c r="U7" s="777"/>
      <c r="V7" s="777">
        <v>1196614</v>
      </c>
      <c r="W7" s="777"/>
      <c r="X7" s="777"/>
      <c r="Y7" s="777"/>
      <c r="Z7" s="777"/>
      <c r="AA7" s="777">
        <v>8219</v>
      </c>
      <c r="AB7" s="777"/>
      <c r="AC7" s="777"/>
      <c r="AD7" s="777"/>
      <c r="AE7" s="778"/>
      <c r="AF7" s="779">
        <v>4916</v>
      </c>
      <c r="AG7" s="780"/>
      <c r="AH7" s="780"/>
      <c r="AI7" s="780"/>
      <c r="AJ7" s="781"/>
      <c r="AK7" s="819">
        <v>12000</v>
      </c>
      <c r="AL7" s="820"/>
      <c r="AM7" s="820"/>
      <c r="AN7" s="820"/>
      <c r="AO7" s="821"/>
      <c r="AP7" s="822">
        <v>1607409</v>
      </c>
      <c r="AQ7" s="820"/>
      <c r="AR7" s="820"/>
      <c r="AS7" s="820"/>
      <c r="AT7" s="821"/>
      <c r="AU7" s="823"/>
      <c r="AV7" s="795"/>
      <c r="AW7" s="795"/>
      <c r="AX7" s="795"/>
      <c r="AY7" s="796"/>
      <c r="AZ7" s="252"/>
      <c r="BA7" s="252"/>
      <c r="BB7" s="252"/>
      <c r="BC7" s="252"/>
      <c r="BD7" s="252"/>
      <c r="BE7" s="253"/>
      <c r="BF7" s="253"/>
      <c r="BG7" s="253"/>
      <c r="BH7" s="253"/>
      <c r="BI7" s="253"/>
      <c r="BJ7" s="253"/>
      <c r="BK7" s="253"/>
      <c r="BL7" s="253"/>
      <c r="BM7" s="253"/>
      <c r="BN7" s="253"/>
      <c r="BO7" s="253"/>
      <c r="BP7" s="253"/>
      <c r="BQ7" s="259">
        <v>1</v>
      </c>
      <c r="BR7" s="260"/>
      <c r="BS7" s="824" t="s">
        <v>597</v>
      </c>
      <c r="BT7" s="825"/>
      <c r="BU7" s="825"/>
      <c r="BV7" s="825"/>
      <c r="BW7" s="825"/>
      <c r="BX7" s="825"/>
      <c r="BY7" s="825"/>
      <c r="BZ7" s="825"/>
      <c r="CA7" s="825"/>
      <c r="CB7" s="825"/>
      <c r="CC7" s="825"/>
      <c r="CD7" s="825"/>
      <c r="CE7" s="825"/>
      <c r="CF7" s="825"/>
      <c r="CG7" s="826"/>
      <c r="CH7" s="816">
        <v>1629</v>
      </c>
      <c r="CI7" s="817"/>
      <c r="CJ7" s="817"/>
      <c r="CK7" s="817"/>
      <c r="CL7" s="818"/>
      <c r="CM7" s="816">
        <v>1345601</v>
      </c>
      <c r="CN7" s="817"/>
      <c r="CO7" s="817"/>
      <c r="CP7" s="817"/>
      <c r="CQ7" s="818"/>
      <c r="CR7" s="816">
        <v>321300</v>
      </c>
      <c r="CS7" s="817"/>
      <c r="CT7" s="817"/>
      <c r="CU7" s="817"/>
      <c r="CV7" s="818"/>
      <c r="CW7" s="816">
        <v>16903</v>
      </c>
      <c r="CX7" s="817"/>
      <c r="CY7" s="817"/>
      <c r="CZ7" s="817"/>
      <c r="DA7" s="818"/>
      <c r="DB7" s="816" t="s">
        <v>513</v>
      </c>
      <c r="DC7" s="817"/>
      <c r="DD7" s="817"/>
      <c r="DE7" s="817"/>
      <c r="DF7" s="818"/>
      <c r="DG7" s="816" t="s">
        <v>513</v>
      </c>
      <c r="DH7" s="817"/>
      <c r="DI7" s="817"/>
      <c r="DJ7" s="817"/>
      <c r="DK7" s="818"/>
      <c r="DL7" s="816" t="s">
        <v>513</v>
      </c>
      <c r="DM7" s="817"/>
      <c r="DN7" s="817"/>
      <c r="DO7" s="817"/>
      <c r="DP7" s="818"/>
      <c r="DQ7" s="816" t="s">
        <v>513</v>
      </c>
      <c r="DR7" s="817"/>
      <c r="DS7" s="817"/>
      <c r="DT7" s="817"/>
      <c r="DU7" s="818"/>
      <c r="DV7" s="794"/>
      <c r="DW7" s="795"/>
      <c r="DX7" s="795"/>
      <c r="DY7" s="795"/>
      <c r="DZ7" s="796"/>
      <c r="EA7" s="254"/>
    </row>
    <row r="8" spans="1:131" s="255" customFormat="1" ht="26.25" customHeight="1" x14ac:dyDescent="0.2">
      <c r="A8" s="261">
        <v>2</v>
      </c>
      <c r="B8" s="797" t="s">
        <v>387</v>
      </c>
      <c r="C8" s="798"/>
      <c r="D8" s="798"/>
      <c r="E8" s="798"/>
      <c r="F8" s="798"/>
      <c r="G8" s="798"/>
      <c r="H8" s="798"/>
      <c r="I8" s="798"/>
      <c r="J8" s="798"/>
      <c r="K8" s="798"/>
      <c r="L8" s="798"/>
      <c r="M8" s="798"/>
      <c r="N8" s="798"/>
      <c r="O8" s="798"/>
      <c r="P8" s="799"/>
      <c r="Q8" s="800">
        <v>1254</v>
      </c>
      <c r="R8" s="801"/>
      <c r="S8" s="801"/>
      <c r="T8" s="801"/>
      <c r="U8" s="801"/>
      <c r="V8" s="801">
        <v>1024</v>
      </c>
      <c r="W8" s="801"/>
      <c r="X8" s="801"/>
      <c r="Y8" s="801"/>
      <c r="Z8" s="801"/>
      <c r="AA8" s="801">
        <v>230</v>
      </c>
      <c r="AB8" s="801"/>
      <c r="AC8" s="801"/>
      <c r="AD8" s="801"/>
      <c r="AE8" s="802"/>
      <c r="AF8" s="803" t="s">
        <v>127</v>
      </c>
      <c r="AG8" s="804"/>
      <c r="AH8" s="804"/>
      <c r="AI8" s="804"/>
      <c r="AJ8" s="805"/>
      <c r="AK8" s="806">
        <v>77</v>
      </c>
      <c r="AL8" s="807"/>
      <c r="AM8" s="807"/>
      <c r="AN8" s="807"/>
      <c r="AO8" s="808"/>
      <c r="AP8" s="809">
        <v>6150</v>
      </c>
      <c r="AQ8" s="807"/>
      <c r="AR8" s="807"/>
      <c r="AS8" s="807"/>
      <c r="AT8" s="808"/>
      <c r="AU8" s="810"/>
      <c r="AV8" s="811"/>
      <c r="AW8" s="811"/>
      <c r="AX8" s="811"/>
      <c r="AY8" s="812"/>
      <c r="AZ8" s="252"/>
      <c r="BA8" s="252"/>
      <c r="BB8" s="252"/>
      <c r="BC8" s="252"/>
      <c r="BD8" s="252"/>
      <c r="BE8" s="253"/>
      <c r="BF8" s="253"/>
      <c r="BG8" s="253"/>
      <c r="BH8" s="253"/>
      <c r="BI8" s="253"/>
      <c r="BJ8" s="253"/>
      <c r="BK8" s="253"/>
      <c r="BL8" s="253"/>
      <c r="BM8" s="253"/>
      <c r="BN8" s="253"/>
      <c r="BO8" s="253"/>
      <c r="BP8" s="253"/>
      <c r="BQ8" s="262">
        <v>2</v>
      </c>
      <c r="BR8" s="263"/>
      <c r="BS8" s="813" t="s">
        <v>598</v>
      </c>
      <c r="BT8" s="814"/>
      <c r="BU8" s="814"/>
      <c r="BV8" s="814"/>
      <c r="BW8" s="814"/>
      <c r="BX8" s="814"/>
      <c r="BY8" s="814"/>
      <c r="BZ8" s="814"/>
      <c r="CA8" s="814"/>
      <c r="CB8" s="814"/>
      <c r="CC8" s="814"/>
      <c r="CD8" s="814"/>
      <c r="CE8" s="814"/>
      <c r="CF8" s="814"/>
      <c r="CG8" s="815"/>
      <c r="CH8" s="827" t="s">
        <v>513</v>
      </c>
      <c r="CI8" s="828"/>
      <c r="CJ8" s="828"/>
      <c r="CK8" s="828"/>
      <c r="CL8" s="829"/>
      <c r="CM8" s="827">
        <v>16784</v>
      </c>
      <c r="CN8" s="828"/>
      <c r="CO8" s="828"/>
      <c r="CP8" s="828"/>
      <c r="CQ8" s="829"/>
      <c r="CR8" s="827">
        <v>10000</v>
      </c>
      <c r="CS8" s="828"/>
      <c r="CT8" s="828"/>
      <c r="CU8" s="828"/>
      <c r="CV8" s="829"/>
      <c r="CW8" s="827" t="s">
        <v>513</v>
      </c>
      <c r="CX8" s="828"/>
      <c r="CY8" s="828"/>
      <c r="CZ8" s="828"/>
      <c r="DA8" s="829"/>
      <c r="DB8" s="827" t="s">
        <v>513</v>
      </c>
      <c r="DC8" s="828"/>
      <c r="DD8" s="828"/>
      <c r="DE8" s="828"/>
      <c r="DF8" s="829"/>
      <c r="DG8" s="827" t="s">
        <v>513</v>
      </c>
      <c r="DH8" s="828"/>
      <c r="DI8" s="828"/>
      <c r="DJ8" s="828"/>
      <c r="DK8" s="829"/>
      <c r="DL8" s="827" t="s">
        <v>513</v>
      </c>
      <c r="DM8" s="828"/>
      <c r="DN8" s="828"/>
      <c r="DO8" s="828"/>
      <c r="DP8" s="829"/>
      <c r="DQ8" s="827" t="s">
        <v>513</v>
      </c>
      <c r="DR8" s="828"/>
      <c r="DS8" s="828"/>
      <c r="DT8" s="828"/>
      <c r="DU8" s="829"/>
      <c r="DV8" s="830"/>
      <c r="DW8" s="811"/>
      <c r="DX8" s="811"/>
      <c r="DY8" s="811"/>
      <c r="DZ8" s="812"/>
      <c r="EA8" s="254"/>
    </row>
    <row r="9" spans="1:131" s="255" customFormat="1" ht="26.25" customHeight="1" x14ac:dyDescent="0.2">
      <c r="A9" s="261">
        <v>3</v>
      </c>
      <c r="B9" s="797" t="s">
        <v>388</v>
      </c>
      <c r="C9" s="798"/>
      <c r="D9" s="798"/>
      <c r="E9" s="798"/>
      <c r="F9" s="798"/>
      <c r="G9" s="798"/>
      <c r="H9" s="798"/>
      <c r="I9" s="798"/>
      <c r="J9" s="798"/>
      <c r="K9" s="798"/>
      <c r="L9" s="798"/>
      <c r="M9" s="798"/>
      <c r="N9" s="798"/>
      <c r="O9" s="798"/>
      <c r="P9" s="799"/>
      <c r="Q9" s="800">
        <v>465</v>
      </c>
      <c r="R9" s="801"/>
      <c r="S9" s="801"/>
      <c r="T9" s="801"/>
      <c r="U9" s="801"/>
      <c r="V9" s="801">
        <v>465</v>
      </c>
      <c r="W9" s="801"/>
      <c r="X9" s="801"/>
      <c r="Y9" s="801"/>
      <c r="Z9" s="801"/>
      <c r="AA9" s="801" t="s">
        <v>513</v>
      </c>
      <c r="AB9" s="801"/>
      <c r="AC9" s="801"/>
      <c r="AD9" s="801"/>
      <c r="AE9" s="802"/>
      <c r="AF9" s="803" t="s">
        <v>127</v>
      </c>
      <c r="AG9" s="804"/>
      <c r="AH9" s="804"/>
      <c r="AI9" s="804"/>
      <c r="AJ9" s="805"/>
      <c r="AK9" s="806">
        <v>100</v>
      </c>
      <c r="AL9" s="807"/>
      <c r="AM9" s="807"/>
      <c r="AN9" s="807"/>
      <c r="AO9" s="808"/>
      <c r="AP9" s="809">
        <v>730</v>
      </c>
      <c r="AQ9" s="807"/>
      <c r="AR9" s="807"/>
      <c r="AS9" s="807"/>
      <c r="AT9" s="808"/>
      <c r="AU9" s="810"/>
      <c r="AV9" s="811"/>
      <c r="AW9" s="811"/>
      <c r="AX9" s="811"/>
      <c r="AY9" s="812"/>
      <c r="AZ9" s="252"/>
      <c r="BA9" s="252"/>
      <c r="BB9" s="252"/>
      <c r="BC9" s="252"/>
      <c r="BD9" s="252"/>
      <c r="BE9" s="253"/>
      <c r="BF9" s="253"/>
      <c r="BG9" s="253"/>
      <c r="BH9" s="253"/>
      <c r="BI9" s="253"/>
      <c r="BJ9" s="253"/>
      <c r="BK9" s="253"/>
      <c r="BL9" s="253"/>
      <c r="BM9" s="253"/>
      <c r="BN9" s="253"/>
      <c r="BO9" s="253"/>
      <c r="BP9" s="253"/>
      <c r="BQ9" s="262">
        <v>3</v>
      </c>
      <c r="BR9" s="263"/>
      <c r="BS9" s="813" t="s">
        <v>599</v>
      </c>
      <c r="BT9" s="814"/>
      <c r="BU9" s="814"/>
      <c r="BV9" s="814"/>
      <c r="BW9" s="814"/>
      <c r="BX9" s="814"/>
      <c r="BY9" s="814"/>
      <c r="BZ9" s="814"/>
      <c r="CA9" s="814"/>
      <c r="CB9" s="814"/>
      <c r="CC9" s="814"/>
      <c r="CD9" s="814"/>
      <c r="CE9" s="814"/>
      <c r="CF9" s="814"/>
      <c r="CG9" s="815"/>
      <c r="CH9" s="827">
        <v>-33285</v>
      </c>
      <c r="CI9" s="828"/>
      <c r="CJ9" s="828"/>
      <c r="CK9" s="828"/>
      <c r="CL9" s="829"/>
      <c r="CM9" s="827">
        <v>398750</v>
      </c>
      <c r="CN9" s="828"/>
      <c r="CO9" s="828"/>
      <c r="CP9" s="828"/>
      <c r="CQ9" s="829"/>
      <c r="CR9" s="827">
        <v>10000</v>
      </c>
      <c r="CS9" s="828"/>
      <c r="CT9" s="828"/>
      <c r="CU9" s="828"/>
      <c r="CV9" s="829"/>
      <c r="CW9" s="827">
        <v>285182</v>
      </c>
      <c r="CX9" s="828"/>
      <c r="CY9" s="828"/>
      <c r="CZ9" s="828"/>
      <c r="DA9" s="829"/>
      <c r="DB9" s="827" t="s">
        <v>513</v>
      </c>
      <c r="DC9" s="828"/>
      <c r="DD9" s="828"/>
      <c r="DE9" s="828"/>
      <c r="DF9" s="829"/>
      <c r="DG9" s="827" t="s">
        <v>513</v>
      </c>
      <c r="DH9" s="828"/>
      <c r="DI9" s="828"/>
      <c r="DJ9" s="828"/>
      <c r="DK9" s="829"/>
      <c r="DL9" s="827" t="s">
        <v>513</v>
      </c>
      <c r="DM9" s="828"/>
      <c r="DN9" s="828"/>
      <c r="DO9" s="828"/>
      <c r="DP9" s="829"/>
      <c r="DQ9" s="827" t="s">
        <v>513</v>
      </c>
      <c r="DR9" s="828"/>
      <c r="DS9" s="828"/>
      <c r="DT9" s="828"/>
      <c r="DU9" s="829"/>
      <c r="DV9" s="830"/>
      <c r="DW9" s="811"/>
      <c r="DX9" s="811"/>
      <c r="DY9" s="811"/>
      <c r="DZ9" s="812"/>
      <c r="EA9" s="254"/>
    </row>
    <row r="10" spans="1:131" s="255" customFormat="1" ht="26.25" customHeight="1" x14ac:dyDescent="0.2">
      <c r="A10" s="261">
        <v>4</v>
      </c>
      <c r="B10" s="797" t="s">
        <v>389</v>
      </c>
      <c r="C10" s="798"/>
      <c r="D10" s="798"/>
      <c r="E10" s="798"/>
      <c r="F10" s="798"/>
      <c r="G10" s="798"/>
      <c r="H10" s="798"/>
      <c r="I10" s="798"/>
      <c r="J10" s="798"/>
      <c r="K10" s="798"/>
      <c r="L10" s="798"/>
      <c r="M10" s="798"/>
      <c r="N10" s="798"/>
      <c r="O10" s="798"/>
      <c r="P10" s="799"/>
      <c r="Q10" s="800">
        <v>1067</v>
      </c>
      <c r="R10" s="801"/>
      <c r="S10" s="801"/>
      <c r="T10" s="801"/>
      <c r="U10" s="801"/>
      <c r="V10" s="801">
        <v>1067</v>
      </c>
      <c r="W10" s="801"/>
      <c r="X10" s="801"/>
      <c r="Y10" s="801"/>
      <c r="Z10" s="801"/>
      <c r="AA10" s="801" t="s">
        <v>513</v>
      </c>
      <c r="AB10" s="801"/>
      <c r="AC10" s="801"/>
      <c r="AD10" s="801"/>
      <c r="AE10" s="802"/>
      <c r="AF10" s="803" t="s">
        <v>127</v>
      </c>
      <c r="AG10" s="804"/>
      <c r="AH10" s="804"/>
      <c r="AI10" s="804"/>
      <c r="AJ10" s="805"/>
      <c r="AK10" s="806">
        <v>525</v>
      </c>
      <c r="AL10" s="807"/>
      <c r="AM10" s="807"/>
      <c r="AN10" s="807"/>
      <c r="AO10" s="808"/>
      <c r="AP10" s="809">
        <v>1992</v>
      </c>
      <c r="AQ10" s="807"/>
      <c r="AR10" s="807"/>
      <c r="AS10" s="807"/>
      <c r="AT10" s="808"/>
      <c r="AU10" s="810"/>
      <c r="AV10" s="811"/>
      <c r="AW10" s="811"/>
      <c r="AX10" s="811"/>
      <c r="AY10" s="812"/>
      <c r="AZ10" s="252"/>
      <c r="BA10" s="252"/>
      <c r="BB10" s="252"/>
      <c r="BC10" s="252"/>
      <c r="BD10" s="252"/>
      <c r="BE10" s="253"/>
      <c r="BF10" s="253"/>
      <c r="BG10" s="253"/>
      <c r="BH10" s="253"/>
      <c r="BI10" s="253"/>
      <c r="BJ10" s="253"/>
      <c r="BK10" s="253"/>
      <c r="BL10" s="253"/>
      <c r="BM10" s="253"/>
      <c r="BN10" s="253"/>
      <c r="BO10" s="253"/>
      <c r="BP10" s="253"/>
      <c r="BQ10" s="262">
        <v>4</v>
      </c>
      <c r="BR10" s="263"/>
      <c r="BS10" s="813" t="s">
        <v>600</v>
      </c>
      <c r="BT10" s="814"/>
      <c r="BU10" s="814"/>
      <c r="BV10" s="814"/>
      <c r="BW10" s="814"/>
      <c r="BX10" s="814"/>
      <c r="BY10" s="814"/>
      <c r="BZ10" s="814"/>
      <c r="CA10" s="814"/>
      <c r="CB10" s="814"/>
      <c r="CC10" s="814"/>
      <c r="CD10" s="814"/>
      <c r="CE10" s="814"/>
      <c r="CF10" s="814"/>
      <c r="CG10" s="815"/>
      <c r="CH10" s="827">
        <v>73553</v>
      </c>
      <c r="CI10" s="828"/>
      <c r="CJ10" s="828"/>
      <c r="CK10" s="828"/>
      <c r="CL10" s="829"/>
      <c r="CM10" s="827">
        <v>1321394</v>
      </c>
      <c r="CN10" s="828"/>
      <c r="CO10" s="828"/>
      <c r="CP10" s="828"/>
      <c r="CQ10" s="829"/>
      <c r="CR10" s="827">
        <v>30000</v>
      </c>
      <c r="CS10" s="828"/>
      <c r="CT10" s="828"/>
      <c r="CU10" s="828"/>
      <c r="CV10" s="829"/>
      <c r="CW10" s="827">
        <v>212357</v>
      </c>
      <c r="CX10" s="828"/>
      <c r="CY10" s="828"/>
      <c r="CZ10" s="828"/>
      <c r="DA10" s="829"/>
      <c r="DB10" s="827" t="s">
        <v>513</v>
      </c>
      <c r="DC10" s="828"/>
      <c r="DD10" s="828"/>
      <c r="DE10" s="828"/>
      <c r="DF10" s="829"/>
      <c r="DG10" s="827" t="s">
        <v>513</v>
      </c>
      <c r="DH10" s="828"/>
      <c r="DI10" s="828"/>
      <c r="DJ10" s="828"/>
      <c r="DK10" s="829"/>
      <c r="DL10" s="827" t="s">
        <v>513</v>
      </c>
      <c r="DM10" s="828"/>
      <c r="DN10" s="828"/>
      <c r="DO10" s="828"/>
      <c r="DP10" s="829"/>
      <c r="DQ10" s="827" t="s">
        <v>513</v>
      </c>
      <c r="DR10" s="828"/>
      <c r="DS10" s="828"/>
      <c r="DT10" s="828"/>
      <c r="DU10" s="829"/>
      <c r="DV10" s="830"/>
      <c r="DW10" s="811"/>
      <c r="DX10" s="811"/>
      <c r="DY10" s="811"/>
      <c r="DZ10" s="812"/>
      <c r="EA10" s="254"/>
    </row>
    <row r="11" spans="1:131" s="255" customFormat="1" ht="26.25" customHeight="1" x14ac:dyDescent="0.2">
      <c r="A11" s="261">
        <v>5</v>
      </c>
      <c r="B11" s="797" t="s">
        <v>390</v>
      </c>
      <c r="C11" s="798"/>
      <c r="D11" s="798"/>
      <c r="E11" s="798"/>
      <c r="F11" s="798"/>
      <c r="G11" s="798"/>
      <c r="H11" s="798"/>
      <c r="I11" s="798"/>
      <c r="J11" s="798"/>
      <c r="K11" s="798"/>
      <c r="L11" s="798"/>
      <c r="M11" s="798"/>
      <c r="N11" s="798"/>
      <c r="O11" s="798"/>
      <c r="P11" s="799"/>
      <c r="Q11" s="800">
        <v>101061</v>
      </c>
      <c r="R11" s="801"/>
      <c r="S11" s="801"/>
      <c r="T11" s="801"/>
      <c r="U11" s="801"/>
      <c r="V11" s="801">
        <v>101061</v>
      </c>
      <c r="W11" s="801"/>
      <c r="X11" s="801"/>
      <c r="Y11" s="801"/>
      <c r="Z11" s="801"/>
      <c r="AA11" s="801" t="s">
        <v>513</v>
      </c>
      <c r="AB11" s="801"/>
      <c r="AC11" s="801"/>
      <c r="AD11" s="801"/>
      <c r="AE11" s="802"/>
      <c r="AF11" s="803" t="s">
        <v>127</v>
      </c>
      <c r="AG11" s="804"/>
      <c r="AH11" s="804"/>
      <c r="AI11" s="804"/>
      <c r="AJ11" s="805"/>
      <c r="AK11" s="806">
        <v>59188</v>
      </c>
      <c r="AL11" s="807"/>
      <c r="AM11" s="807"/>
      <c r="AN11" s="807"/>
      <c r="AO11" s="808"/>
      <c r="AP11" s="809" t="s">
        <v>513</v>
      </c>
      <c r="AQ11" s="807"/>
      <c r="AR11" s="807"/>
      <c r="AS11" s="807"/>
      <c r="AT11" s="808"/>
      <c r="AU11" s="810"/>
      <c r="AV11" s="811"/>
      <c r="AW11" s="811"/>
      <c r="AX11" s="811"/>
      <c r="AY11" s="812"/>
      <c r="AZ11" s="252"/>
      <c r="BA11" s="252"/>
      <c r="BB11" s="252"/>
      <c r="BC11" s="252"/>
      <c r="BD11" s="252"/>
      <c r="BE11" s="253"/>
      <c r="BF11" s="253"/>
      <c r="BG11" s="253"/>
      <c r="BH11" s="253"/>
      <c r="BI11" s="253"/>
      <c r="BJ11" s="253"/>
      <c r="BK11" s="253"/>
      <c r="BL11" s="253"/>
      <c r="BM11" s="253"/>
      <c r="BN11" s="253"/>
      <c r="BO11" s="253"/>
      <c r="BP11" s="253"/>
      <c r="BQ11" s="262">
        <v>5</v>
      </c>
      <c r="BR11" s="263" t="s">
        <v>596</v>
      </c>
      <c r="BS11" s="813" t="s">
        <v>601</v>
      </c>
      <c r="BT11" s="814"/>
      <c r="BU11" s="814"/>
      <c r="BV11" s="814"/>
      <c r="BW11" s="814"/>
      <c r="BX11" s="814"/>
      <c r="BY11" s="814"/>
      <c r="BZ11" s="814"/>
      <c r="CA11" s="814"/>
      <c r="CB11" s="814"/>
      <c r="CC11" s="814"/>
      <c r="CD11" s="814"/>
      <c r="CE11" s="814"/>
      <c r="CF11" s="814"/>
      <c r="CG11" s="815"/>
      <c r="CH11" s="827">
        <v>-5819</v>
      </c>
      <c r="CI11" s="828"/>
      <c r="CJ11" s="828"/>
      <c r="CK11" s="828"/>
      <c r="CL11" s="829"/>
      <c r="CM11" s="827">
        <v>1145501</v>
      </c>
      <c r="CN11" s="828"/>
      <c r="CO11" s="828"/>
      <c r="CP11" s="828"/>
      <c r="CQ11" s="829"/>
      <c r="CR11" s="827">
        <v>120000</v>
      </c>
      <c r="CS11" s="828"/>
      <c r="CT11" s="828"/>
      <c r="CU11" s="828"/>
      <c r="CV11" s="829"/>
      <c r="CW11" s="827">
        <v>557522</v>
      </c>
      <c r="CX11" s="828"/>
      <c r="CY11" s="828"/>
      <c r="CZ11" s="828"/>
      <c r="DA11" s="829"/>
      <c r="DB11" s="827">
        <v>923930</v>
      </c>
      <c r="DC11" s="828"/>
      <c r="DD11" s="828"/>
      <c r="DE11" s="828"/>
      <c r="DF11" s="829"/>
      <c r="DG11" s="827" t="s">
        <v>513</v>
      </c>
      <c r="DH11" s="828"/>
      <c r="DI11" s="828"/>
      <c r="DJ11" s="828"/>
      <c r="DK11" s="829"/>
      <c r="DL11" s="827">
        <v>5642</v>
      </c>
      <c r="DM11" s="828"/>
      <c r="DN11" s="828"/>
      <c r="DO11" s="828"/>
      <c r="DP11" s="829"/>
      <c r="DQ11" s="827" t="s">
        <v>513</v>
      </c>
      <c r="DR11" s="828"/>
      <c r="DS11" s="828"/>
      <c r="DT11" s="828"/>
      <c r="DU11" s="829"/>
      <c r="DV11" s="830"/>
      <c r="DW11" s="811"/>
      <c r="DX11" s="811"/>
      <c r="DY11" s="811"/>
      <c r="DZ11" s="812"/>
      <c r="EA11" s="254"/>
    </row>
    <row r="12" spans="1:131" s="255" customFormat="1" ht="26.25" customHeight="1" x14ac:dyDescent="0.2">
      <c r="A12" s="261">
        <v>6</v>
      </c>
      <c r="B12" s="797" t="s">
        <v>391</v>
      </c>
      <c r="C12" s="798"/>
      <c r="D12" s="798"/>
      <c r="E12" s="798"/>
      <c r="F12" s="798"/>
      <c r="G12" s="798"/>
      <c r="H12" s="798"/>
      <c r="I12" s="798"/>
      <c r="J12" s="798"/>
      <c r="K12" s="798"/>
      <c r="L12" s="798"/>
      <c r="M12" s="798"/>
      <c r="N12" s="798"/>
      <c r="O12" s="798"/>
      <c r="P12" s="799"/>
      <c r="Q12" s="800">
        <v>10227</v>
      </c>
      <c r="R12" s="801"/>
      <c r="S12" s="801"/>
      <c r="T12" s="801"/>
      <c r="U12" s="801"/>
      <c r="V12" s="801">
        <v>10225</v>
      </c>
      <c r="W12" s="801"/>
      <c r="X12" s="801"/>
      <c r="Y12" s="801"/>
      <c r="Z12" s="801"/>
      <c r="AA12" s="801">
        <v>2</v>
      </c>
      <c r="AB12" s="801"/>
      <c r="AC12" s="801"/>
      <c r="AD12" s="801"/>
      <c r="AE12" s="802"/>
      <c r="AF12" s="803" t="s">
        <v>127</v>
      </c>
      <c r="AG12" s="804"/>
      <c r="AH12" s="804"/>
      <c r="AI12" s="804"/>
      <c r="AJ12" s="805"/>
      <c r="AK12" s="806">
        <v>3852</v>
      </c>
      <c r="AL12" s="807"/>
      <c r="AM12" s="807"/>
      <c r="AN12" s="807"/>
      <c r="AO12" s="808"/>
      <c r="AP12" s="809">
        <v>9010</v>
      </c>
      <c r="AQ12" s="807"/>
      <c r="AR12" s="807"/>
      <c r="AS12" s="807"/>
      <c r="AT12" s="808"/>
      <c r="AU12" s="810"/>
      <c r="AV12" s="811"/>
      <c r="AW12" s="811"/>
      <c r="AX12" s="811"/>
      <c r="AY12" s="812"/>
      <c r="AZ12" s="252"/>
      <c r="BA12" s="252"/>
      <c r="BB12" s="252"/>
      <c r="BC12" s="252"/>
      <c r="BD12" s="252"/>
      <c r="BE12" s="253"/>
      <c r="BF12" s="253"/>
      <c r="BG12" s="253"/>
      <c r="BH12" s="253"/>
      <c r="BI12" s="253"/>
      <c r="BJ12" s="253"/>
      <c r="BK12" s="253"/>
      <c r="BL12" s="253"/>
      <c r="BM12" s="253"/>
      <c r="BN12" s="253"/>
      <c r="BO12" s="253"/>
      <c r="BP12" s="253"/>
      <c r="BQ12" s="262">
        <v>6</v>
      </c>
      <c r="BR12" s="263"/>
      <c r="BS12" s="813" t="s">
        <v>602</v>
      </c>
      <c r="BT12" s="814"/>
      <c r="BU12" s="814"/>
      <c r="BV12" s="814"/>
      <c r="BW12" s="814"/>
      <c r="BX12" s="814"/>
      <c r="BY12" s="814"/>
      <c r="BZ12" s="814"/>
      <c r="CA12" s="814"/>
      <c r="CB12" s="814"/>
      <c r="CC12" s="814"/>
      <c r="CD12" s="814"/>
      <c r="CE12" s="814"/>
      <c r="CF12" s="814"/>
      <c r="CG12" s="815"/>
      <c r="CH12" s="827">
        <v>-2298</v>
      </c>
      <c r="CI12" s="828"/>
      <c r="CJ12" s="828"/>
      <c r="CK12" s="828"/>
      <c r="CL12" s="829"/>
      <c r="CM12" s="827">
        <v>155607</v>
      </c>
      <c r="CN12" s="828"/>
      <c r="CO12" s="828"/>
      <c r="CP12" s="828"/>
      <c r="CQ12" s="829"/>
      <c r="CR12" s="827">
        <v>89571</v>
      </c>
      <c r="CS12" s="828"/>
      <c r="CT12" s="828"/>
      <c r="CU12" s="828"/>
      <c r="CV12" s="829"/>
      <c r="CW12" s="827">
        <v>223807</v>
      </c>
      <c r="CX12" s="828"/>
      <c r="CY12" s="828"/>
      <c r="CZ12" s="828"/>
      <c r="DA12" s="829"/>
      <c r="DB12" s="827" t="s">
        <v>513</v>
      </c>
      <c r="DC12" s="828"/>
      <c r="DD12" s="828"/>
      <c r="DE12" s="828"/>
      <c r="DF12" s="829"/>
      <c r="DG12" s="827" t="s">
        <v>513</v>
      </c>
      <c r="DH12" s="828"/>
      <c r="DI12" s="828"/>
      <c r="DJ12" s="828"/>
      <c r="DK12" s="829"/>
      <c r="DL12" s="827" t="s">
        <v>513</v>
      </c>
      <c r="DM12" s="828"/>
      <c r="DN12" s="828"/>
      <c r="DO12" s="828"/>
      <c r="DP12" s="829"/>
      <c r="DQ12" s="827" t="s">
        <v>513</v>
      </c>
      <c r="DR12" s="828"/>
      <c r="DS12" s="828"/>
      <c r="DT12" s="828"/>
      <c r="DU12" s="829"/>
      <c r="DV12" s="830"/>
      <c r="DW12" s="811"/>
      <c r="DX12" s="811"/>
      <c r="DY12" s="811"/>
      <c r="DZ12" s="812"/>
      <c r="EA12" s="254"/>
    </row>
    <row r="13" spans="1:131" s="255" customFormat="1" ht="26.25" customHeight="1" x14ac:dyDescent="0.2">
      <c r="A13" s="261">
        <v>7</v>
      </c>
      <c r="B13" s="797" t="s">
        <v>392</v>
      </c>
      <c r="C13" s="798"/>
      <c r="D13" s="798"/>
      <c r="E13" s="798"/>
      <c r="F13" s="798"/>
      <c r="G13" s="798"/>
      <c r="H13" s="798"/>
      <c r="I13" s="798"/>
      <c r="J13" s="798"/>
      <c r="K13" s="798"/>
      <c r="L13" s="798"/>
      <c r="M13" s="798"/>
      <c r="N13" s="798"/>
      <c r="O13" s="798"/>
      <c r="P13" s="799"/>
      <c r="Q13" s="800">
        <v>459979</v>
      </c>
      <c r="R13" s="801"/>
      <c r="S13" s="801"/>
      <c r="T13" s="801"/>
      <c r="U13" s="801"/>
      <c r="V13" s="801">
        <v>459952</v>
      </c>
      <c r="W13" s="801"/>
      <c r="X13" s="801"/>
      <c r="Y13" s="801"/>
      <c r="Z13" s="801"/>
      <c r="AA13" s="801">
        <v>27</v>
      </c>
      <c r="AB13" s="801"/>
      <c r="AC13" s="801"/>
      <c r="AD13" s="801"/>
      <c r="AE13" s="802"/>
      <c r="AF13" s="803">
        <v>27</v>
      </c>
      <c r="AG13" s="804"/>
      <c r="AH13" s="804"/>
      <c r="AI13" s="804"/>
      <c r="AJ13" s="805"/>
      <c r="AK13" s="806">
        <v>258884</v>
      </c>
      <c r="AL13" s="807"/>
      <c r="AM13" s="807"/>
      <c r="AN13" s="807"/>
      <c r="AO13" s="808"/>
      <c r="AP13" s="809" t="s">
        <v>513</v>
      </c>
      <c r="AQ13" s="807"/>
      <c r="AR13" s="807"/>
      <c r="AS13" s="807"/>
      <c r="AT13" s="808"/>
      <c r="AU13" s="810"/>
      <c r="AV13" s="811"/>
      <c r="AW13" s="811"/>
      <c r="AX13" s="811"/>
      <c r="AY13" s="812"/>
      <c r="AZ13" s="252"/>
      <c r="BA13" s="252"/>
      <c r="BB13" s="252"/>
      <c r="BC13" s="252"/>
      <c r="BD13" s="252"/>
      <c r="BE13" s="253"/>
      <c r="BF13" s="253"/>
      <c r="BG13" s="253"/>
      <c r="BH13" s="253"/>
      <c r="BI13" s="253"/>
      <c r="BJ13" s="253"/>
      <c r="BK13" s="253"/>
      <c r="BL13" s="253"/>
      <c r="BM13" s="253"/>
      <c r="BN13" s="253"/>
      <c r="BO13" s="253"/>
      <c r="BP13" s="253"/>
      <c r="BQ13" s="262">
        <v>7</v>
      </c>
      <c r="BR13" s="263"/>
      <c r="BS13" s="813" t="s">
        <v>603</v>
      </c>
      <c r="BT13" s="814"/>
      <c r="BU13" s="814"/>
      <c r="BV13" s="814"/>
      <c r="BW13" s="814"/>
      <c r="BX13" s="814"/>
      <c r="BY13" s="814"/>
      <c r="BZ13" s="814"/>
      <c r="CA13" s="814"/>
      <c r="CB13" s="814"/>
      <c r="CC13" s="814"/>
      <c r="CD13" s="814"/>
      <c r="CE13" s="814"/>
      <c r="CF13" s="814"/>
      <c r="CG13" s="815"/>
      <c r="CH13" s="827">
        <v>37766</v>
      </c>
      <c r="CI13" s="828"/>
      <c r="CJ13" s="828"/>
      <c r="CK13" s="828"/>
      <c r="CL13" s="829"/>
      <c r="CM13" s="827">
        <v>193419</v>
      </c>
      <c r="CN13" s="828"/>
      <c r="CO13" s="828"/>
      <c r="CP13" s="828"/>
      <c r="CQ13" s="829"/>
      <c r="CR13" s="827">
        <v>89571</v>
      </c>
      <c r="CS13" s="828"/>
      <c r="CT13" s="828"/>
      <c r="CU13" s="828"/>
      <c r="CV13" s="829"/>
      <c r="CW13" s="827">
        <v>223807</v>
      </c>
      <c r="CX13" s="828"/>
      <c r="CY13" s="828"/>
      <c r="CZ13" s="828"/>
      <c r="DA13" s="829"/>
      <c r="DB13" s="827" t="s">
        <v>513</v>
      </c>
      <c r="DC13" s="828"/>
      <c r="DD13" s="828"/>
      <c r="DE13" s="828"/>
      <c r="DF13" s="829"/>
      <c r="DG13" s="827" t="s">
        <v>513</v>
      </c>
      <c r="DH13" s="828"/>
      <c r="DI13" s="828"/>
      <c r="DJ13" s="828"/>
      <c r="DK13" s="829"/>
      <c r="DL13" s="827" t="s">
        <v>513</v>
      </c>
      <c r="DM13" s="828"/>
      <c r="DN13" s="828"/>
      <c r="DO13" s="828"/>
      <c r="DP13" s="829"/>
      <c r="DQ13" s="827" t="s">
        <v>513</v>
      </c>
      <c r="DR13" s="828"/>
      <c r="DS13" s="828"/>
      <c r="DT13" s="828"/>
      <c r="DU13" s="829"/>
      <c r="DV13" s="830"/>
      <c r="DW13" s="811"/>
      <c r="DX13" s="811"/>
      <c r="DY13" s="811"/>
      <c r="DZ13" s="812"/>
      <c r="EA13" s="254"/>
    </row>
    <row r="14" spans="1:131" s="255" customFormat="1" ht="26.25" customHeight="1" x14ac:dyDescent="0.2">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8"/>
      <c r="AL14" s="831"/>
      <c r="AM14" s="831"/>
      <c r="AN14" s="831"/>
      <c r="AO14" s="831"/>
      <c r="AP14" s="831"/>
      <c r="AQ14" s="831"/>
      <c r="AR14" s="831"/>
      <c r="AS14" s="831"/>
      <c r="AT14" s="831"/>
      <c r="AU14" s="832"/>
      <c r="AV14" s="832"/>
      <c r="AW14" s="832"/>
      <c r="AX14" s="832"/>
      <c r="AY14" s="833"/>
      <c r="AZ14" s="252"/>
      <c r="BA14" s="252"/>
      <c r="BB14" s="252"/>
      <c r="BC14" s="252"/>
      <c r="BD14" s="252"/>
      <c r="BE14" s="253"/>
      <c r="BF14" s="253"/>
      <c r="BG14" s="253"/>
      <c r="BH14" s="253"/>
      <c r="BI14" s="253"/>
      <c r="BJ14" s="253"/>
      <c r="BK14" s="253"/>
      <c r="BL14" s="253"/>
      <c r="BM14" s="253"/>
      <c r="BN14" s="253"/>
      <c r="BO14" s="253"/>
      <c r="BP14" s="253"/>
      <c r="BQ14" s="262">
        <v>8</v>
      </c>
      <c r="BR14" s="263"/>
      <c r="BS14" s="813" t="s">
        <v>604</v>
      </c>
      <c r="BT14" s="814"/>
      <c r="BU14" s="814"/>
      <c r="BV14" s="814"/>
      <c r="BW14" s="814"/>
      <c r="BX14" s="814"/>
      <c r="BY14" s="814"/>
      <c r="BZ14" s="814"/>
      <c r="CA14" s="814"/>
      <c r="CB14" s="814"/>
      <c r="CC14" s="814"/>
      <c r="CD14" s="814"/>
      <c r="CE14" s="814"/>
      <c r="CF14" s="814"/>
      <c r="CG14" s="815"/>
      <c r="CH14" s="827">
        <v>33581</v>
      </c>
      <c r="CI14" s="828"/>
      <c r="CJ14" s="828"/>
      <c r="CK14" s="828"/>
      <c r="CL14" s="829"/>
      <c r="CM14" s="827">
        <v>582454</v>
      </c>
      <c r="CN14" s="828"/>
      <c r="CO14" s="828"/>
      <c r="CP14" s="828"/>
      <c r="CQ14" s="829"/>
      <c r="CR14" s="827">
        <v>20000</v>
      </c>
      <c r="CS14" s="828"/>
      <c r="CT14" s="828"/>
      <c r="CU14" s="828"/>
      <c r="CV14" s="829"/>
      <c r="CW14" s="827" t="s">
        <v>513</v>
      </c>
      <c r="CX14" s="828"/>
      <c r="CY14" s="828"/>
      <c r="CZ14" s="828"/>
      <c r="DA14" s="829"/>
      <c r="DB14" s="827">
        <v>17700000</v>
      </c>
      <c r="DC14" s="828"/>
      <c r="DD14" s="828"/>
      <c r="DE14" s="828"/>
      <c r="DF14" s="829"/>
      <c r="DG14" s="827" t="s">
        <v>513</v>
      </c>
      <c r="DH14" s="828"/>
      <c r="DI14" s="828"/>
      <c r="DJ14" s="828"/>
      <c r="DK14" s="829"/>
      <c r="DL14" s="827" t="s">
        <v>513</v>
      </c>
      <c r="DM14" s="828"/>
      <c r="DN14" s="828"/>
      <c r="DO14" s="828"/>
      <c r="DP14" s="829"/>
      <c r="DQ14" s="827" t="s">
        <v>513</v>
      </c>
      <c r="DR14" s="828"/>
      <c r="DS14" s="828"/>
      <c r="DT14" s="828"/>
      <c r="DU14" s="829"/>
      <c r="DV14" s="830"/>
      <c r="DW14" s="811"/>
      <c r="DX14" s="811"/>
      <c r="DY14" s="811"/>
      <c r="DZ14" s="812"/>
      <c r="EA14" s="254"/>
    </row>
    <row r="15" spans="1:131" s="255" customFormat="1" ht="26.25" customHeight="1" x14ac:dyDescent="0.2">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8"/>
      <c r="AL15" s="831"/>
      <c r="AM15" s="831"/>
      <c r="AN15" s="831"/>
      <c r="AO15" s="831"/>
      <c r="AP15" s="831"/>
      <c r="AQ15" s="831"/>
      <c r="AR15" s="831"/>
      <c r="AS15" s="831"/>
      <c r="AT15" s="831"/>
      <c r="AU15" s="832"/>
      <c r="AV15" s="832"/>
      <c r="AW15" s="832"/>
      <c r="AX15" s="832"/>
      <c r="AY15" s="833"/>
      <c r="AZ15" s="252"/>
      <c r="BA15" s="252"/>
      <c r="BB15" s="252"/>
      <c r="BC15" s="252"/>
      <c r="BD15" s="252"/>
      <c r="BE15" s="253"/>
      <c r="BF15" s="253"/>
      <c r="BG15" s="253"/>
      <c r="BH15" s="253"/>
      <c r="BI15" s="253"/>
      <c r="BJ15" s="253"/>
      <c r="BK15" s="253"/>
      <c r="BL15" s="253"/>
      <c r="BM15" s="253"/>
      <c r="BN15" s="253"/>
      <c r="BO15" s="253"/>
      <c r="BP15" s="253"/>
      <c r="BQ15" s="262">
        <v>9</v>
      </c>
      <c r="BR15" s="263"/>
      <c r="BS15" s="813" t="s">
        <v>605</v>
      </c>
      <c r="BT15" s="814"/>
      <c r="BU15" s="814"/>
      <c r="BV15" s="814"/>
      <c r="BW15" s="814"/>
      <c r="BX15" s="814"/>
      <c r="BY15" s="814"/>
      <c r="BZ15" s="814"/>
      <c r="CA15" s="814"/>
      <c r="CB15" s="814"/>
      <c r="CC15" s="814"/>
      <c r="CD15" s="814"/>
      <c r="CE15" s="814"/>
      <c r="CF15" s="814"/>
      <c r="CG15" s="815"/>
      <c r="CH15" s="827">
        <v>3409</v>
      </c>
      <c r="CI15" s="828"/>
      <c r="CJ15" s="828"/>
      <c r="CK15" s="828"/>
      <c r="CL15" s="829"/>
      <c r="CM15" s="827">
        <v>1430896</v>
      </c>
      <c r="CN15" s="828"/>
      <c r="CO15" s="828"/>
      <c r="CP15" s="828"/>
      <c r="CQ15" s="829"/>
      <c r="CR15" s="827">
        <v>500000</v>
      </c>
      <c r="CS15" s="828"/>
      <c r="CT15" s="828"/>
      <c r="CU15" s="828"/>
      <c r="CV15" s="829"/>
      <c r="CW15" s="827">
        <v>380041</v>
      </c>
      <c r="CX15" s="828"/>
      <c r="CY15" s="828"/>
      <c r="CZ15" s="828"/>
      <c r="DA15" s="829"/>
      <c r="DB15" s="827" t="s">
        <v>513</v>
      </c>
      <c r="DC15" s="828"/>
      <c r="DD15" s="828"/>
      <c r="DE15" s="828"/>
      <c r="DF15" s="829"/>
      <c r="DG15" s="827" t="s">
        <v>513</v>
      </c>
      <c r="DH15" s="828"/>
      <c r="DI15" s="828"/>
      <c r="DJ15" s="828"/>
      <c r="DK15" s="829"/>
      <c r="DL15" s="827" t="s">
        <v>513</v>
      </c>
      <c r="DM15" s="828"/>
      <c r="DN15" s="828"/>
      <c r="DO15" s="828"/>
      <c r="DP15" s="829"/>
      <c r="DQ15" s="827" t="s">
        <v>513</v>
      </c>
      <c r="DR15" s="828"/>
      <c r="DS15" s="828"/>
      <c r="DT15" s="828"/>
      <c r="DU15" s="829"/>
      <c r="DV15" s="830"/>
      <c r="DW15" s="811"/>
      <c r="DX15" s="811"/>
      <c r="DY15" s="811"/>
      <c r="DZ15" s="812"/>
      <c r="EA15" s="254"/>
    </row>
    <row r="16" spans="1:131" s="255" customFormat="1" ht="26.25" customHeight="1" x14ac:dyDescent="0.2">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8"/>
      <c r="AL16" s="831"/>
      <c r="AM16" s="831"/>
      <c r="AN16" s="831"/>
      <c r="AO16" s="831"/>
      <c r="AP16" s="831"/>
      <c r="AQ16" s="831"/>
      <c r="AR16" s="831"/>
      <c r="AS16" s="831"/>
      <c r="AT16" s="831"/>
      <c r="AU16" s="832"/>
      <c r="AV16" s="832"/>
      <c r="AW16" s="832"/>
      <c r="AX16" s="832"/>
      <c r="AY16" s="833"/>
      <c r="AZ16" s="252"/>
      <c r="BA16" s="252"/>
      <c r="BB16" s="252"/>
      <c r="BC16" s="252"/>
      <c r="BD16" s="252"/>
      <c r="BE16" s="253"/>
      <c r="BF16" s="253"/>
      <c r="BG16" s="253"/>
      <c r="BH16" s="253"/>
      <c r="BI16" s="253"/>
      <c r="BJ16" s="253"/>
      <c r="BK16" s="253"/>
      <c r="BL16" s="253"/>
      <c r="BM16" s="253"/>
      <c r="BN16" s="253"/>
      <c r="BO16" s="253"/>
      <c r="BP16" s="253"/>
      <c r="BQ16" s="262">
        <v>10</v>
      </c>
      <c r="BR16" s="263"/>
      <c r="BS16" s="813" t="s">
        <v>606</v>
      </c>
      <c r="BT16" s="814"/>
      <c r="BU16" s="814"/>
      <c r="BV16" s="814"/>
      <c r="BW16" s="814"/>
      <c r="BX16" s="814"/>
      <c r="BY16" s="814"/>
      <c r="BZ16" s="814"/>
      <c r="CA16" s="814"/>
      <c r="CB16" s="814"/>
      <c r="CC16" s="814"/>
      <c r="CD16" s="814"/>
      <c r="CE16" s="814"/>
      <c r="CF16" s="814"/>
      <c r="CG16" s="815"/>
      <c r="CH16" s="827">
        <v>-100960</v>
      </c>
      <c r="CI16" s="828"/>
      <c r="CJ16" s="828"/>
      <c r="CK16" s="828"/>
      <c r="CL16" s="829"/>
      <c r="CM16" s="827">
        <v>1576727</v>
      </c>
      <c r="CN16" s="828"/>
      <c r="CO16" s="828"/>
      <c r="CP16" s="828"/>
      <c r="CQ16" s="829"/>
      <c r="CR16" s="827">
        <v>100000</v>
      </c>
      <c r="CS16" s="828"/>
      <c r="CT16" s="828"/>
      <c r="CU16" s="828"/>
      <c r="CV16" s="829"/>
      <c r="CW16" s="827" t="s">
        <v>513</v>
      </c>
      <c r="CX16" s="828"/>
      <c r="CY16" s="828"/>
      <c r="CZ16" s="828"/>
      <c r="DA16" s="829"/>
      <c r="DB16" s="827" t="s">
        <v>513</v>
      </c>
      <c r="DC16" s="828"/>
      <c r="DD16" s="828"/>
      <c r="DE16" s="828"/>
      <c r="DF16" s="829"/>
      <c r="DG16" s="827" t="s">
        <v>513</v>
      </c>
      <c r="DH16" s="828"/>
      <c r="DI16" s="828"/>
      <c r="DJ16" s="828"/>
      <c r="DK16" s="829"/>
      <c r="DL16" s="827" t="s">
        <v>513</v>
      </c>
      <c r="DM16" s="828"/>
      <c r="DN16" s="828"/>
      <c r="DO16" s="828"/>
      <c r="DP16" s="829"/>
      <c r="DQ16" s="827" t="s">
        <v>513</v>
      </c>
      <c r="DR16" s="828"/>
      <c r="DS16" s="828"/>
      <c r="DT16" s="828"/>
      <c r="DU16" s="829"/>
      <c r="DV16" s="830"/>
      <c r="DW16" s="811"/>
      <c r="DX16" s="811"/>
      <c r="DY16" s="811"/>
      <c r="DZ16" s="812"/>
      <c r="EA16" s="254"/>
    </row>
    <row r="17" spans="1:131" s="255" customFormat="1" ht="26.25" customHeight="1" x14ac:dyDescent="0.2">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8"/>
      <c r="AL17" s="831"/>
      <c r="AM17" s="831"/>
      <c r="AN17" s="831"/>
      <c r="AO17" s="831"/>
      <c r="AP17" s="831"/>
      <c r="AQ17" s="831"/>
      <c r="AR17" s="831"/>
      <c r="AS17" s="831"/>
      <c r="AT17" s="831"/>
      <c r="AU17" s="832"/>
      <c r="AV17" s="832"/>
      <c r="AW17" s="832"/>
      <c r="AX17" s="832"/>
      <c r="AY17" s="833"/>
      <c r="AZ17" s="252"/>
      <c r="BA17" s="252"/>
      <c r="BB17" s="252"/>
      <c r="BC17" s="252"/>
      <c r="BD17" s="252"/>
      <c r="BE17" s="253"/>
      <c r="BF17" s="253"/>
      <c r="BG17" s="253"/>
      <c r="BH17" s="253"/>
      <c r="BI17" s="253"/>
      <c r="BJ17" s="253"/>
      <c r="BK17" s="253"/>
      <c r="BL17" s="253"/>
      <c r="BM17" s="253"/>
      <c r="BN17" s="253"/>
      <c r="BO17" s="253"/>
      <c r="BP17" s="253"/>
      <c r="BQ17" s="262">
        <v>11</v>
      </c>
      <c r="BR17" s="263" t="s">
        <v>596</v>
      </c>
      <c r="BS17" s="813" t="s">
        <v>607</v>
      </c>
      <c r="BT17" s="814"/>
      <c r="BU17" s="814"/>
      <c r="BV17" s="814"/>
      <c r="BW17" s="814"/>
      <c r="BX17" s="814"/>
      <c r="BY17" s="814"/>
      <c r="BZ17" s="814"/>
      <c r="CA17" s="814"/>
      <c r="CB17" s="814"/>
      <c r="CC17" s="814"/>
      <c r="CD17" s="814"/>
      <c r="CE17" s="814"/>
      <c r="CF17" s="814"/>
      <c r="CG17" s="815"/>
      <c r="CH17" s="827">
        <v>702306</v>
      </c>
      <c r="CI17" s="828"/>
      <c r="CJ17" s="828"/>
      <c r="CK17" s="828"/>
      <c r="CL17" s="829"/>
      <c r="CM17" s="827">
        <v>11323404</v>
      </c>
      <c r="CN17" s="828"/>
      <c r="CO17" s="828"/>
      <c r="CP17" s="828"/>
      <c r="CQ17" s="829"/>
      <c r="CR17" s="827">
        <v>1010000</v>
      </c>
      <c r="CS17" s="828"/>
      <c r="CT17" s="828"/>
      <c r="CU17" s="828"/>
      <c r="CV17" s="829"/>
      <c r="CW17" s="827">
        <v>183236</v>
      </c>
      <c r="CX17" s="828"/>
      <c r="CY17" s="828"/>
      <c r="CZ17" s="828"/>
      <c r="DA17" s="829"/>
      <c r="DB17" s="827">
        <v>1698967</v>
      </c>
      <c r="DC17" s="828"/>
      <c r="DD17" s="828"/>
      <c r="DE17" s="828"/>
      <c r="DF17" s="829"/>
      <c r="DG17" s="827" t="s">
        <v>513</v>
      </c>
      <c r="DH17" s="828"/>
      <c r="DI17" s="828"/>
      <c r="DJ17" s="828"/>
      <c r="DK17" s="829"/>
      <c r="DL17" s="827">
        <v>1373926</v>
      </c>
      <c r="DM17" s="828"/>
      <c r="DN17" s="828"/>
      <c r="DO17" s="828"/>
      <c r="DP17" s="829"/>
      <c r="DQ17" s="827">
        <v>137393</v>
      </c>
      <c r="DR17" s="828"/>
      <c r="DS17" s="828"/>
      <c r="DT17" s="828"/>
      <c r="DU17" s="829"/>
      <c r="DV17" s="830"/>
      <c r="DW17" s="811"/>
      <c r="DX17" s="811"/>
      <c r="DY17" s="811"/>
      <c r="DZ17" s="812"/>
      <c r="EA17" s="254"/>
    </row>
    <row r="18" spans="1:131" s="255" customFormat="1" ht="26.25" customHeight="1" x14ac:dyDescent="0.2">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8"/>
      <c r="AL18" s="831"/>
      <c r="AM18" s="831"/>
      <c r="AN18" s="831"/>
      <c r="AO18" s="831"/>
      <c r="AP18" s="831"/>
      <c r="AQ18" s="831"/>
      <c r="AR18" s="831"/>
      <c r="AS18" s="831"/>
      <c r="AT18" s="831"/>
      <c r="AU18" s="832"/>
      <c r="AV18" s="832"/>
      <c r="AW18" s="832"/>
      <c r="AX18" s="832"/>
      <c r="AY18" s="833"/>
      <c r="AZ18" s="252"/>
      <c r="BA18" s="252"/>
      <c r="BB18" s="252"/>
      <c r="BC18" s="252"/>
      <c r="BD18" s="252"/>
      <c r="BE18" s="253"/>
      <c r="BF18" s="253"/>
      <c r="BG18" s="253"/>
      <c r="BH18" s="253"/>
      <c r="BI18" s="253"/>
      <c r="BJ18" s="253"/>
      <c r="BK18" s="253"/>
      <c r="BL18" s="253"/>
      <c r="BM18" s="253"/>
      <c r="BN18" s="253"/>
      <c r="BO18" s="253"/>
      <c r="BP18" s="253"/>
      <c r="BQ18" s="262">
        <v>12</v>
      </c>
      <c r="BR18" s="263"/>
      <c r="BS18" s="813" t="s">
        <v>608</v>
      </c>
      <c r="BT18" s="814"/>
      <c r="BU18" s="814"/>
      <c r="BV18" s="814"/>
      <c r="BW18" s="814"/>
      <c r="BX18" s="814"/>
      <c r="BY18" s="814"/>
      <c r="BZ18" s="814"/>
      <c r="CA18" s="814"/>
      <c r="CB18" s="814"/>
      <c r="CC18" s="814"/>
      <c r="CD18" s="814"/>
      <c r="CE18" s="814"/>
      <c r="CF18" s="814"/>
      <c r="CG18" s="815"/>
      <c r="CH18" s="827">
        <v>-6642</v>
      </c>
      <c r="CI18" s="828"/>
      <c r="CJ18" s="828"/>
      <c r="CK18" s="828"/>
      <c r="CL18" s="829"/>
      <c r="CM18" s="827">
        <v>443244</v>
      </c>
      <c r="CN18" s="828"/>
      <c r="CO18" s="828"/>
      <c r="CP18" s="828"/>
      <c r="CQ18" s="829"/>
      <c r="CR18" s="827">
        <v>30000</v>
      </c>
      <c r="CS18" s="828"/>
      <c r="CT18" s="828"/>
      <c r="CU18" s="828"/>
      <c r="CV18" s="829"/>
      <c r="CW18" s="827" t="s">
        <v>513</v>
      </c>
      <c r="CX18" s="828"/>
      <c r="CY18" s="828"/>
      <c r="CZ18" s="828"/>
      <c r="DA18" s="829"/>
      <c r="DB18" s="827" t="s">
        <v>513</v>
      </c>
      <c r="DC18" s="828"/>
      <c r="DD18" s="828"/>
      <c r="DE18" s="828"/>
      <c r="DF18" s="829"/>
      <c r="DG18" s="827" t="s">
        <v>513</v>
      </c>
      <c r="DH18" s="828"/>
      <c r="DI18" s="828"/>
      <c r="DJ18" s="828"/>
      <c r="DK18" s="829"/>
      <c r="DL18" s="827" t="s">
        <v>513</v>
      </c>
      <c r="DM18" s="828"/>
      <c r="DN18" s="828"/>
      <c r="DO18" s="828"/>
      <c r="DP18" s="829"/>
      <c r="DQ18" s="827" t="s">
        <v>513</v>
      </c>
      <c r="DR18" s="828"/>
      <c r="DS18" s="828"/>
      <c r="DT18" s="828"/>
      <c r="DU18" s="829"/>
      <c r="DV18" s="830"/>
      <c r="DW18" s="811"/>
      <c r="DX18" s="811"/>
      <c r="DY18" s="811"/>
      <c r="DZ18" s="812"/>
      <c r="EA18" s="254"/>
    </row>
    <row r="19" spans="1:131" s="255" customFormat="1" ht="26.25" customHeight="1" x14ac:dyDescent="0.2">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8"/>
      <c r="AL19" s="831"/>
      <c r="AM19" s="831"/>
      <c r="AN19" s="831"/>
      <c r="AO19" s="831"/>
      <c r="AP19" s="831"/>
      <c r="AQ19" s="831"/>
      <c r="AR19" s="831"/>
      <c r="AS19" s="831"/>
      <c r="AT19" s="831"/>
      <c r="AU19" s="832"/>
      <c r="AV19" s="832"/>
      <c r="AW19" s="832"/>
      <c r="AX19" s="832"/>
      <c r="AY19" s="833"/>
      <c r="AZ19" s="252"/>
      <c r="BA19" s="252"/>
      <c r="BB19" s="252"/>
      <c r="BC19" s="252"/>
      <c r="BD19" s="252"/>
      <c r="BE19" s="253"/>
      <c r="BF19" s="253"/>
      <c r="BG19" s="253"/>
      <c r="BH19" s="253"/>
      <c r="BI19" s="253"/>
      <c r="BJ19" s="253"/>
      <c r="BK19" s="253"/>
      <c r="BL19" s="253"/>
      <c r="BM19" s="253"/>
      <c r="BN19" s="253"/>
      <c r="BO19" s="253"/>
      <c r="BP19" s="253"/>
      <c r="BQ19" s="262">
        <v>13</v>
      </c>
      <c r="BR19" s="263"/>
      <c r="BS19" s="813" t="s">
        <v>609</v>
      </c>
      <c r="BT19" s="814"/>
      <c r="BU19" s="814"/>
      <c r="BV19" s="814"/>
      <c r="BW19" s="814"/>
      <c r="BX19" s="814"/>
      <c r="BY19" s="814"/>
      <c r="BZ19" s="814"/>
      <c r="CA19" s="814"/>
      <c r="CB19" s="814"/>
      <c r="CC19" s="814"/>
      <c r="CD19" s="814"/>
      <c r="CE19" s="814"/>
      <c r="CF19" s="814"/>
      <c r="CG19" s="815"/>
      <c r="CH19" s="827">
        <v>-58880</v>
      </c>
      <c r="CI19" s="828"/>
      <c r="CJ19" s="828"/>
      <c r="CK19" s="828"/>
      <c r="CL19" s="829"/>
      <c r="CM19" s="827">
        <v>1224281</v>
      </c>
      <c r="CN19" s="828"/>
      <c r="CO19" s="828"/>
      <c r="CP19" s="828"/>
      <c r="CQ19" s="829"/>
      <c r="CR19" s="827">
        <v>60000</v>
      </c>
      <c r="CS19" s="828"/>
      <c r="CT19" s="828"/>
      <c r="CU19" s="828"/>
      <c r="CV19" s="829"/>
      <c r="CW19" s="827">
        <v>219488</v>
      </c>
      <c r="CX19" s="828"/>
      <c r="CY19" s="828"/>
      <c r="CZ19" s="828"/>
      <c r="DA19" s="829"/>
      <c r="DB19" s="827" t="s">
        <v>513</v>
      </c>
      <c r="DC19" s="828"/>
      <c r="DD19" s="828"/>
      <c r="DE19" s="828"/>
      <c r="DF19" s="829"/>
      <c r="DG19" s="827" t="s">
        <v>513</v>
      </c>
      <c r="DH19" s="828"/>
      <c r="DI19" s="828"/>
      <c r="DJ19" s="828"/>
      <c r="DK19" s="829"/>
      <c r="DL19" s="827" t="s">
        <v>513</v>
      </c>
      <c r="DM19" s="828"/>
      <c r="DN19" s="828"/>
      <c r="DO19" s="828"/>
      <c r="DP19" s="829"/>
      <c r="DQ19" s="827" t="s">
        <v>513</v>
      </c>
      <c r="DR19" s="828"/>
      <c r="DS19" s="828"/>
      <c r="DT19" s="828"/>
      <c r="DU19" s="829"/>
      <c r="DV19" s="830"/>
      <c r="DW19" s="811"/>
      <c r="DX19" s="811"/>
      <c r="DY19" s="811"/>
      <c r="DZ19" s="812"/>
      <c r="EA19" s="254"/>
    </row>
    <row r="20" spans="1:131" s="255" customFormat="1" ht="26.25" customHeight="1" x14ac:dyDescent="0.2">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8"/>
      <c r="AL20" s="831"/>
      <c r="AM20" s="831"/>
      <c r="AN20" s="831"/>
      <c r="AO20" s="831"/>
      <c r="AP20" s="831"/>
      <c r="AQ20" s="831"/>
      <c r="AR20" s="831"/>
      <c r="AS20" s="831"/>
      <c r="AT20" s="831"/>
      <c r="AU20" s="832"/>
      <c r="AV20" s="832"/>
      <c r="AW20" s="832"/>
      <c r="AX20" s="832"/>
      <c r="AY20" s="833"/>
      <c r="AZ20" s="252"/>
      <c r="BA20" s="252"/>
      <c r="BB20" s="252"/>
      <c r="BC20" s="252"/>
      <c r="BD20" s="252"/>
      <c r="BE20" s="253"/>
      <c r="BF20" s="253"/>
      <c r="BG20" s="253"/>
      <c r="BH20" s="253"/>
      <c r="BI20" s="253"/>
      <c r="BJ20" s="253"/>
      <c r="BK20" s="253"/>
      <c r="BL20" s="253"/>
      <c r="BM20" s="253"/>
      <c r="BN20" s="253"/>
      <c r="BO20" s="253"/>
      <c r="BP20" s="253"/>
      <c r="BQ20" s="262">
        <v>14</v>
      </c>
      <c r="BR20" s="263"/>
      <c r="BS20" s="813" t="s">
        <v>610</v>
      </c>
      <c r="BT20" s="814"/>
      <c r="BU20" s="814"/>
      <c r="BV20" s="814"/>
      <c r="BW20" s="814"/>
      <c r="BX20" s="814"/>
      <c r="BY20" s="814"/>
      <c r="BZ20" s="814"/>
      <c r="CA20" s="814"/>
      <c r="CB20" s="814"/>
      <c r="CC20" s="814"/>
      <c r="CD20" s="814"/>
      <c r="CE20" s="814"/>
      <c r="CF20" s="814"/>
      <c r="CG20" s="815"/>
      <c r="CH20" s="827">
        <v>210</v>
      </c>
      <c r="CI20" s="828"/>
      <c r="CJ20" s="828"/>
      <c r="CK20" s="828"/>
      <c r="CL20" s="829"/>
      <c r="CM20" s="827">
        <v>16602519</v>
      </c>
      <c r="CN20" s="828"/>
      <c r="CO20" s="828"/>
      <c r="CP20" s="828"/>
      <c r="CQ20" s="829"/>
      <c r="CR20" s="827">
        <v>49880</v>
      </c>
      <c r="CS20" s="828"/>
      <c r="CT20" s="828"/>
      <c r="CU20" s="828"/>
      <c r="CV20" s="829"/>
      <c r="CW20" s="827" t="s">
        <v>513</v>
      </c>
      <c r="CX20" s="828"/>
      <c r="CY20" s="828"/>
      <c r="CZ20" s="828"/>
      <c r="DA20" s="829"/>
      <c r="DB20" s="827">
        <v>1116025</v>
      </c>
      <c r="DC20" s="828"/>
      <c r="DD20" s="828"/>
      <c r="DE20" s="828"/>
      <c r="DF20" s="829"/>
      <c r="DG20" s="827" t="s">
        <v>513</v>
      </c>
      <c r="DH20" s="828"/>
      <c r="DI20" s="828"/>
      <c r="DJ20" s="828"/>
      <c r="DK20" s="829"/>
      <c r="DL20" s="827" t="s">
        <v>513</v>
      </c>
      <c r="DM20" s="828"/>
      <c r="DN20" s="828"/>
      <c r="DO20" s="828"/>
      <c r="DP20" s="829"/>
      <c r="DQ20" s="827" t="s">
        <v>513</v>
      </c>
      <c r="DR20" s="828"/>
      <c r="DS20" s="828"/>
      <c r="DT20" s="828"/>
      <c r="DU20" s="829"/>
      <c r="DV20" s="830"/>
      <c r="DW20" s="811"/>
      <c r="DX20" s="811"/>
      <c r="DY20" s="811"/>
      <c r="DZ20" s="812"/>
      <c r="EA20" s="254"/>
    </row>
    <row r="21" spans="1:131" s="255" customFormat="1" ht="26.25" customHeight="1" thickBot="1" x14ac:dyDescent="0.25">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8"/>
      <c r="AL21" s="831"/>
      <c r="AM21" s="831"/>
      <c r="AN21" s="831"/>
      <c r="AO21" s="831"/>
      <c r="AP21" s="831"/>
      <c r="AQ21" s="831"/>
      <c r="AR21" s="831"/>
      <c r="AS21" s="831"/>
      <c r="AT21" s="831"/>
      <c r="AU21" s="832"/>
      <c r="AV21" s="832"/>
      <c r="AW21" s="832"/>
      <c r="AX21" s="832"/>
      <c r="AY21" s="833"/>
      <c r="AZ21" s="252"/>
      <c r="BA21" s="252"/>
      <c r="BB21" s="252"/>
      <c r="BC21" s="252"/>
      <c r="BD21" s="252"/>
      <c r="BE21" s="253"/>
      <c r="BF21" s="253"/>
      <c r="BG21" s="253"/>
      <c r="BH21" s="253"/>
      <c r="BI21" s="253"/>
      <c r="BJ21" s="253"/>
      <c r="BK21" s="253"/>
      <c r="BL21" s="253"/>
      <c r="BM21" s="253"/>
      <c r="BN21" s="253"/>
      <c r="BO21" s="253"/>
      <c r="BP21" s="253"/>
      <c r="BQ21" s="262">
        <v>15</v>
      </c>
      <c r="BR21" s="263"/>
      <c r="BS21" s="813" t="s">
        <v>611</v>
      </c>
      <c r="BT21" s="814"/>
      <c r="BU21" s="814"/>
      <c r="BV21" s="814"/>
      <c r="BW21" s="814"/>
      <c r="BX21" s="814"/>
      <c r="BY21" s="814"/>
      <c r="BZ21" s="814"/>
      <c r="CA21" s="814"/>
      <c r="CB21" s="814"/>
      <c r="CC21" s="814"/>
      <c r="CD21" s="814"/>
      <c r="CE21" s="814"/>
      <c r="CF21" s="814"/>
      <c r="CG21" s="815"/>
      <c r="CH21" s="827">
        <v>-574</v>
      </c>
      <c r="CI21" s="828"/>
      <c r="CJ21" s="828"/>
      <c r="CK21" s="828"/>
      <c r="CL21" s="829"/>
      <c r="CM21" s="827">
        <v>1593506</v>
      </c>
      <c r="CN21" s="828"/>
      <c r="CO21" s="828"/>
      <c r="CP21" s="828"/>
      <c r="CQ21" s="829"/>
      <c r="CR21" s="827">
        <v>400000</v>
      </c>
      <c r="CS21" s="828"/>
      <c r="CT21" s="828"/>
      <c r="CU21" s="828"/>
      <c r="CV21" s="829"/>
      <c r="CW21" s="827" t="s">
        <v>513</v>
      </c>
      <c r="CX21" s="828"/>
      <c r="CY21" s="828"/>
      <c r="CZ21" s="828"/>
      <c r="DA21" s="829"/>
      <c r="DB21" s="827" t="s">
        <v>513</v>
      </c>
      <c r="DC21" s="828"/>
      <c r="DD21" s="828"/>
      <c r="DE21" s="828"/>
      <c r="DF21" s="829"/>
      <c r="DG21" s="827" t="s">
        <v>513</v>
      </c>
      <c r="DH21" s="828"/>
      <c r="DI21" s="828"/>
      <c r="DJ21" s="828"/>
      <c r="DK21" s="829"/>
      <c r="DL21" s="827" t="s">
        <v>513</v>
      </c>
      <c r="DM21" s="828"/>
      <c r="DN21" s="828"/>
      <c r="DO21" s="828"/>
      <c r="DP21" s="829"/>
      <c r="DQ21" s="827" t="s">
        <v>513</v>
      </c>
      <c r="DR21" s="828"/>
      <c r="DS21" s="828"/>
      <c r="DT21" s="828"/>
      <c r="DU21" s="829"/>
      <c r="DV21" s="830"/>
      <c r="DW21" s="811"/>
      <c r="DX21" s="811"/>
      <c r="DY21" s="811"/>
      <c r="DZ21" s="812"/>
      <c r="EA21" s="254"/>
    </row>
    <row r="22" spans="1:131" s="255" customFormat="1" ht="26.25" customHeight="1" x14ac:dyDescent="0.2">
      <c r="A22" s="261">
        <v>16</v>
      </c>
      <c r="B22" s="797"/>
      <c r="C22" s="798"/>
      <c r="D22" s="798"/>
      <c r="E22" s="798"/>
      <c r="F22" s="798"/>
      <c r="G22" s="798"/>
      <c r="H22" s="798"/>
      <c r="I22" s="798"/>
      <c r="J22" s="798"/>
      <c r="K22" s="798"/>
      <c r="L22" s="798"/>
      <c r="M22" s="798"/>
      <c r="N22" s="798"/>
      <c r="O22" s="798"/>
      <c r="P22" s="799"/>
      <c r="Q22" s="834"/>
      <c r="R22" s="835"/>
      <c r="S22" s="835"/>
      <c r="T22" s="835"/>
      <c r="U22" s="835"/>
      <c r="V22" s="835"/>
      <c r="W22" s="835"/>
      <c r="X22" s="835"/>
      <c r="Y22" s="835"/>
      <c r="Z22" s="835"/>
      <c r="AA22" s="835"/>
      <c r="AB22" s="835"/>
      <c r="AC22" s="835"/>
      <c r="AD22" s="835"/>
      <c r="AE22" s="836"/>
      <c r="AF22" s="803"/>
      <c r="AG22" s="804"/>
      <c r="AH22" s="804"/>
      <c r="AI22" s="804"/>
      <c r="AJ22" s="805"/>
      <c r="AK22" s="849"/>
      <c r="AL22" s="850"/>
      <c r="AM22" s="850"/>
      <c r="AN22" s="850"/>
      <c r="AO22" s="850"/>
      <c r="AP22" s="850"/>
      <c r="AQ22" s="850"/>
      <c r="AR22" s="850"/>
      <c r="AS22" s="850"/>
      <c r="AT22" s="850"/>
      <c r="AU22" s="851"/>
      <c r="AV22" s="851"/>
      <c r="AW22" s="851"/>
      <c r="AX22" s="851"/>
      <c r="AY22" s="852"/>
      <c r="AZ22" s="853" t="s">
        <v>393</v>
      </c>
      <c r="BA22" s="853"/>
      <c r="BB22" s="853"/>
      <c r="BC22" s="853"/>
      <c r="BD22" s="854"/>
      <c r="BE22" s="253"/>
      <c r="BF22" s="253"/>
      <c r="BG22" s="253"/>
      <c r="BH22" s="253"/>
      <c r="BI22" s="253"/>
      <c r="BJ22" s="253"/>
      <c r="BK22" s="253"/>
      <c r="BL22" s="253"/>
      <c r="BM22" s="253"/>
      <c r="BN22" s="253"/>
      <c r="BO22" s="253"/>
      <c r="BP22" s="253"/>
      <c r="BQ22" s="262">
        <v>16</v>
      </c>
      <c r="BR22" s="263"/>
      <c r="BS22" s="813" t="s">
        <v>612</v>
      </c>
      <c r="BT22" s="814"/>
      <c r="BU22" s="814"/>
      <c r="BV22" s="814"/>
      <c r="BW22" s="814"/>
      <c r="BX22" s="814"/>
      <c r="BY22" s="814"/>
      <c r="BZ22" s="814"/>
      <c r="CA22" s="814"/>
      <c r="CB22" s="814"/>
      <c r="CC22" s="814"/>
      <c r="CD22" s="814"/>
      <c r="CE22" s="814"/>
      <c r="CF22" s="814"/>
      <c r="CG22" s="815"/>
      <c r="CH22" s="827">
        <v>186609</v>
      </c>
      <c r="CI22" s="828"/>
      <c r="CJ22" s="828"/>
      <c r="CK22" s="828"/>
      <c r="CL22" s="829"/>
      <c r="CM22" s="827">
        <v>-1049449</v>
      </c>
      <c r="CN22" s="828"/>
      <c r="CO22" s="828"/>
      <c r="CP22" s="828"/>
      <c r="CQ22" s="829"/>
      <c r="CR22" s="827">
        <v>236000</v>
      </c>
      <c r="CS22" s="828"/>
      <c r="CT22" s="828"/>
      <c r="CU22" s="828"/>
      <c r="CV22" s="829"/>
      <c r="CW22" s="827">
        <v>319938</v>
      </c>
      <c r="CX22" s="828"/>
      <c r="CY22" s="828"/>
      <c r="CZ22" s="828"/>
      <c r="DA22" s="829"/>
      <c r="DB22" s="827">
        <v>800000</v>
      </c>
      <c r="DC22" s="828"/>
      <c r="DD22" s="828"/>
      <c r="DE22" s="828"/>
      <c r="DF22" s="829"/>
      <c r="DG22" s="827" t="s">
        <v>513</v>
      </c>
      <c r="DH22" s="828"/>
      <c r="DI22" s="828"/>
      <c r="DJ22" s="828"/>
      <c r="DK22" s="829"/>
      <c r="DL22" s="827">
        <v>2773000</v>
      </c>
      <c r="DM22" s="828"/>
      <c r="DN22" s="828"/>
      <c r="DO22" s="828"/>
      <c r="DP22" s="829"/>
      <c r="DQ22" s="827" t="s">
        <v>513</v>
      </c>
      <c r="DR22" s="828"/>
      <c r="DS22" s="828"/>
      <c r="DT22" s="828"/>
      <c r="DU22" s="829"/>
      <c r="DV22" s="830"/>
      <c r="DW22" s="811"/>
      <c r="DX22" s="811"/>
      <c r="DY22" s="811"/>
      <c r="DZ22" s="812"/>
      <c r="EA22" s="254"/>
    </row>
    <row r="23" spans="1:131" s="255" customFormat="1" ht="26.25" customHeight="1" thickBot="1" x14ac:dyDescent="0.25">
      <c r="A23" s="264" t="s">
        <v>394</v>
      </c>
      <c r="B23" s="837" t="s">
        <v>395</v>
      </c>
      <c r="C23" s="838"/>
      <c r="D23" s="838"/>
      <c r="E23" s="838"/>
      <c r="F23" s="838"/>
      <c r="G23" s="838"/>
      <c r="H23" s="838"/>
      <c r="I23" s="838"/>
      <c r="J23" s="838"/>
      <c r="K23" s="838"/>
      <c r="L23" s="838"/>
      <c r="M23" s="838"/>
      <c r="N23" s="838"/>
      <c r="O23" s="838"/>
      <c r="P23" s="839"/>
      <c r="Q23" s="840">
        <v>1453784</v>
      </c>
      <c r="R23" s="841"/>
      <c r="S23" s="841"/>
      <c r="T23" s="841"/>
      <c r="U23" s="841"/>
      <c r="V23" s="841">
        <v>1445307</v>
      </c>
      <c r="W23" s="841"/>
      <c r="X23" s="841"/>
      <c r="Y23" s="841"/>
      <c r="Z23" s="841"/>
      <c r="AA23" s="841">
        <v>8477</v>
      </c>
      <c r="AB23" s="841"/>
      <c r="AC23" s="841"/>
      <c r="AD23" s="841"/>
      <c r="AE23" s="842"/>
      <c r="AF23" s="843">
        <v>4943</v>
      </c>
      <c r="AG23" s="841"/>
      <c r="AH23" s="841"/>
      <c r="AI23" s="841"/>
      <c r="AJ23" s="844"/>
      <c r="AK23" s="845"/>
      <c r="AL23" s="846"/>
      <c r="AM23" s="846"/>
      <c r="AN23" s="846"/>
      <c r="AO23" s="846"/>
      <c r="AP23" s="841">
        <v>1625291</v>
      </c>
      <c r="AQ23" s="841"/>
      <c r="AR23" s="841"/>
      <c r="AS23" s="841"/>
      <c r="AT23" s="841"/>
      <c r="AU23" s="847"/>
      <c r="AV23" s="847"/>
      <c r="AW23" s="847"/>
      <c r="AX23" s="847"/>
      <c r="AY23" s="848"/>
      <c r="AZ23" s="856" t="s">
        <v>127</v>
      </c>
      <c r="BA23" s="857"/>
      <c r="BB23" s="857"/>
      <c r="BC23" s="857"/>
      <c r="BD23" s="858"/>
      <c r="BE23" s="253"/>
      <c r="BF23" s="253"/>
      <c r="BG23" s="253"/>
      <c r="BH23" s="253"/>
      <c r="BI23" s="253"/>
      <c r="BJ23" s="253"/>
      <c r="BK23" s="253"/>
      <c r="BL23" s="253"/>
      <c r="BM23" s="253"/>
      <c r="BN23" s="253"/>
      <c r="BO23" s="253"/>
      <c r="BP23" s="253"/>
      <c r="BQ23" s="262">
        <v>17</v>
      </c>
      <c r="BR23" s="263"/>
      <c r="BS23" s="813" t="s">
        <v>613</v>
      </c>
      <c r="BT23" s="814"/>
      <c r="BU23" s="814"/>
      <c r="BV23" s="814"/>
      <c r="BW23" s="814"/>
      <c r="BX23" s="814"/>
      <c r="BY23" s="814"/>
      <c r="BZ23" s="814"/>
      <c r="CA23" s="814"/>
      <c r="CB23" s="814"/>
      <c r="CC23" s="814"/>
      <c r="CD23" s="814"/>
      <c r="CE23" s="814"/>
      <c r="CF23" s="814"/>
      <c r="CG23" s="815"/>
      <c r="CH23" s="827">
        <v>-28269</v>
      </c>
      <c r="CI23" s="828"/>
      <c r="CJ23" s="828"/>
      <c r="CK23" s="828"/>
      <c r="CL23" s="829"/>
      <c r="CM23" s="827">
        <v>6664291</v>
      </c>
      <c r="CN23" s="828"/>
      <c r="CO23" s="828"/>
      <c r="CP23" s="828"/>
      <c r="CQ23" s="829"/>
      <c r="CR23" s="827">
        <v>4005000</v>
      </c>
      <c r="CS23" s="828"/>
      <c r="CT23" s="828"/>
      <c r="CU23" s="828"/>
      <c r="CV23" s="829"/>
      <c r="CW23" s="827" t="s">
        <v>513</v>
      </c>
      <c r="CX23" s="828"/>
      <c r="CY23" s="828"/>
      <c r="CZ23" s="828"/>
      <c r="DA23" s="829"/>
      <c r="DB23" s="827" t="s">
        <v>513</v>
      </c>
      <c r="DC23" s="828"/>
      <c r="DD23" s="828"/>
      <c r="DE23" s="828"/>
      <c r="DF23" s="829"/>
      <c r="DG23" s="827" t="s">
        <v>513</v>
      </c>
      <c r="DH23" s="828"/>
      <c r="DI23" s="828"/>
      <c r="DJ23" s="828"/>
      <c r="DK23" s="829"/>
      <c r="DL23" s="827" t="s">
        <v>513</v>
      </c>
      <c r="DM23" s="828"/>
      <c r="DN23" s="828"/>
      <c r="DO23" s="828"/>
      <c r="DP23" s="829"/>
      <c r="DQ23" s="827" t="s">
        <v>513</v>
      </c>
      <c r="DR23" s="828"/>
      <c r="DS23" s="828"/>
      <c r="DT23" s="828"/>
      <c r="DU23" s="829"/>
      <c r="DV23" s="830"/>
      <c r="DW23" s="811"/>
      <c r="DX23" s="811"/>
      <c r="DY23" s="811"/>
      <c r="DZ23" s="812"/>
      <c r="EA23" s="254"/>
    </row>
    <row r="24" spans="1:131" s="255" customFormat="1" ht="26.25" customHeight="1" x14ac:dyDescent="0.2">
      <c r="A24" s="855" t="s">
        <v>396</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2"/>
      <c r="BA24" s="252"/>
      <c r="BB24" s="252"/>
      <c r="BC24" s="252"/>
      <c r="BD24" s="252"/>
      <c r="BE24" s="253"/>
      <c r="BF24" s="253"/>
      <c r="BG24" s="253"/>
      <c r="BH24" s="253"/>
      <c r="BI24" s="253"/>
      <c r="BJ24" s="253"/>
      <c r="BK24" s="253"/>
      <c r="BL24" s="253"/>
      <c r="BM24" s="253"/>
      <c r="BN24" s="253"/>
      <c r="BO24" s="253"/>
      <c r="BP24" s="253"/>
      <c r="BQ24" s="262">
        <v>18</v>
      </c>
      <c r="BR24" s="263"/>
      <c r="BS24" s="813" t="s">
        <v>614</v>
      </c>
      <c r="BT24" s="814"/>
      <c r="BU24" s="814"/>
      <c r="BV24" s="814"/>
      <c r="BW24" s="814"/>
      <c r="BX24" s="814"/>
      <c r="BY24" s="814"/>
      <c r="BZ24" s="814"/>
      <c r="CA24" s="814"/>
      <c r="CB24" s="814"/>
      <c r="CC24" s="814"/>
      <c r="CD24" s="814"/>
      <c r="CE24" s="814"/>
      <c r="CF24" s="814"/>
      <c r="CG24" s="815"/>
      <c r="CH24" s="827">
        <v>53135</v>
      </c>
      <c r="CI24" s="828"/>
      <c r="CJ24" s="828"/>
      <c r="CK24" s="828"/>
      <c r="CL24" s="829"/>
      <c r="CM24" s="827">
        <v>1746872</v>
      </c>
      <c r="CN24" s="828"/>
      <c r="CO24" s="828"/>
      <c r="CP24" s="828"/>
      <c r="CQ24" s="829"/>
      <c r="CR24" s="827">
        <v>20000</v>
      </c>
      <c r="CS24" s="828"/>
      <c r="CT24" s="828"/>
      <c r="CU24" s="828"/>
      <c r="CV24" s="829"/>
      <c r="CW24" s="827" t="s">
        <v>513</v>
      </c>
      <c r="CX24" s="828"/>
      <c r="CY24" s="828"/>
      <c r="CZ24" s="828"/>
      <c r="DA24" s="829"/>
      <c r="DB24" s="827" t="s">
        <v>513</v>
      </c>
      <c r="DC24" s="828"/>
      <c r="DD24" s="828"/>
      <c r="DE24" s="828"/>
      <c r="DF24" s="829"/>
      <c r="DG24" s="827" t="s">
        <v>513</v>
      </c>
      <c r="DH24" s="828"/>
      <c r="DI24" s="828"/>
      <c r="DJ24" s="828"/>
      <c r="DK24" s="829"/>
      <c r="DL24" s="827" t="s">
        <v>513</v>
      </c>
      <c r="DM24" s="828"/>
      <c r="DN24" s="828"/>
      <c r="DO24" s="828"/>
      <c r="DP24" s="829"/>
      <c r="DQ24" s="827" t="s">
        <v>513</v>
      </c>
      <c r="DR24" s="828"/>
      <c r="DS24" s="828"/>
      <c r="DT24" s="828"/>
      <c r="DU24" s="829"/>
      <c r="DV24" s="830"/>
      <c r="DW24" s="811"/>
      <c r="DX24" s="811"/>
      <c r="DY24" s="811"/>
      <c r="DZ24" s="812"/>
      <c r="EA24" s="254"/>
    </row>
    <row r="25" spans="1:131" s="247" customFormat="1" ht="26.25" customHeight="1" thickBot="1" x14ac:dyDescent="0.25">
      <c r="A25" s="791" t="s">
        <v>397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3" t="s">
        <v>615</v>
      </c>
      <c r="BT25" s="814"/>
      <c r="BU25" s="814"/>
      <c r="BV25" s="814"/>
      <c r="BW25" s="814"/>
      <c r="BX25" s="814"/>
      <c r="BY25" s="814"/>
      <c r="BZ25" s="814"/>
      <c r="CA25" s="814"/>
      <c r="CB25" s="814"/>
      <c r="CC25" s="814"/>
      <c r="CD25" s="814"/>
      <c r="CE25" s="814"/>
      <c r="CF25" s="814"/>
      <c r="CG25" s="815"/>
      <c r="CH25" s="827">
        <v>-114948</v>
      </c>
      <c r="CI25" s="828"/>
      <c r="CJ25" s="828"/>
      <c r="CK25" s="828"/>
      <c r="CL25" s="829"/>
      <c r="CM25" s="827">
        <v>332229</v>
      </c>
      <c r="CN25" s="828"/>
      <c r="CO25" s="828"/>
      <c r="CP25" s="828"/>
      <c r="CQ25" s="829"/>
      <c r="CR25" s="827">
        <v>20000</v>
      </c>
      <c r="CS25" s="828"/>
      <c r="CT25" s="828"/>
      <c r="CU25" s="828"/>
      <c r="CV25" s="829"/>
      <c r="CW25" s="827" t="s">
        <v>513</v>
      </c>
      <c r="CX25" s="828"/>
      <c r="CY25" s="828"/>
      <c r="CZ25" s="828"/>
      <c r="DA25" s="829"/>
      <c r="DB25" s="827" t="s">
        <v>513</v>
      </c>
      <c r="DC25" s="828"/>
      <c r="DD25" s="828"/>
      <c r="DE25" s="828"/>
      <c r="DF25" s="829"/>
      <c r="DG25" s="827" t="s">
        <v>513</v>
      </c>
      <c r="DH25" s="828"/>
      <c r="DI25" s="828"/>
      <c r="DJ25" s="828"/>
      <c r="DK25" s="829"/>
      <c r="DL25" s="827" t="s">
        <v>513</v>
      </c>
      <c r="DM25" s="828"/>
      <c r="DN25" s="828"/>
      <c r="DO25" s="828"/>
      <c r="DP25" s="829"/>
      <c r="DQ25" s="827" t="s">
        <v>513</v>
      </c>
      <c r="DR25" s="828"/>
      <c r="DS25" s="828"/>
      <c r="DT25" s="828"/>
      <c r="DU25" s="829"/>
      <c r="DV25" s="830"/>
      <c r="DW25" s="811"/>
      <c r="DX25" s="811"/>
      <c r="DY25" s="811"/>
      <c r="DZ25" s="812"/>
      <c r="EA25" s="246"/>
    </row>
    <row r="26" spans="1:131" s="247" customFormat="1" ht="26.25" customHeight="1" x14ac:dyDescent="0.2">
      <c r="A26" s="782" t="s">
        <v>369</v>
      </c>
      <c r="B26" s="783"/>
      <c r="C26" s="783"/>
      <c r="D26" s="783"/>
      <c r="E26" s="783"/>
      <c r="F26" s="783"/>
      <c r="G26" s="783"/>
      <c r="H26" s="783"/>
      <c r="I26" s="783"/>
      <c r="J26" s="783"/>
      <c r="K26" s="783"/>
      <c r="L26" s="783"/>
      <c r="M26" s="783"/>
      <c r="N26" s="783"/>
      <c r="O26" s="783"/>
      <c r="P26" s="784"/>
      <c r="Q26" s="759" t="s">
        <v>398</v>
      </c>
      <c r="R26" s="760"/>
      <c r="S26" s="760"/>
      <c r="T26" s="760"/>
      <c r="U26" s="761"/>
      <c r="V26" s="759" t="s">
        <v>399</v>
      </c>
      <c r="W26" s="760"/>
      <c r="X26" s="760"/>
      <c r="Y26" s="760"/>
      <c r="Z26" s="761"/>
      <c r="AA26" s="759" t="s">
        <v>400</v>
      </c>
      <c r="AB26" s="760"/>
      <c r="AC26" s="760"/>
      <c r="AD26" s="760"/>
      <c r="AE26" s="760"/>
      <c r="AF26" s="859" t="s">
        <v>401</v>
      </c>
      <c r="AG26" s="860"/>
      <c r="AH26" s="860"/>
      <c r="AI26" s="860"/>
      <c r="AJ26" s="861"/>
      <c r="AK26" s="760" t="s">
        <v>402</v>
      </c>
      <c r="AL26" s="760"/>
      <c r="AM26" s="760"/>
      <c r="AN26" s="760"/>
      <c r="AO26" s="761"/>
      <c r="AP26" s="759" t="s">
        <v>403</v>
      </c>
      <c r="AQ26" s="760"/>
      <c r="AR26" s="760"/>
      <c r="AS26" s="760"/>
      <c r="AT26" s="761"/>
      <c r="AU26" s="759" t="s">
        <v>404</v>
      </c>
      <c r="AV26" s="760"/>
      <c r="AW26" s="760"/>
      <c r="AX26" s="760"/>
      <c r="AY26" s="761"/>
      <c r="AZ26" s="759" t="s">
        <v>405</v>
      </c>
      <c r="BA26" s="760"/>
      <c r="BB26" s="760"/>
      <c r="BC26" s="760"/>
      <c r="BD26" s="761"/>
      <c r="BE26" s="759" t="s">
        <v>376</v>
      </c>
      <c r="BF26" s="760"/>
      <c r="BG26" s="760"/>
      <c r="BH26" s="760"/>
      <c r="BI26" s="771"/>
      <c r="BJ26" s="252"/>
      <c r="BK26" s="252"/>
      <c r="BL26" s="252"/>
      <c r="BM26" s="252"/>
      <c r="BN26" s="252"/>
      <c r="BO26" s="265"/>
      <c r="BP26" s="265"/>
      <c r="BQ26" s="262">
        <v>20</v>
      </c>
      <c r="BR26" s="263"/>
      <c r="BS26" s="813" t="s">
        <v>616</v>
      </c>
      <c r="BT26" s="814"/>
      <c r="BU26" s="814"/>
      <c r="BV26" s="814"/>
      <c r="BW26" s="814"/>
      <c r="BX26" s="814"/>
      <c r="BY26" s="814"/>
      <c r="BZ26" s="814"/>
      <c r="CA26" s="814"/>
      <c r="CB26" s="814"/>
      <c r="CC26" s="814"/>
      <c r="CD26" s="814"/>
      <c r="CE26" s="814"/>
      <c r="CF26" s="814"/>
      <c r="CG26" s="815"/>
      <c r="CH26" s="827">
        <v>9070</v>
      </c>
      <c r="CI26" s="828"/>
      <c r="CJ26" s="828"/>
      <c r="CK26" s="828"/>
      <c r="CL26" s="829"/>
      <c r="CM26" s="827">
        <v>884501</v>
      </c>
      <c r="CN26" s="828"/>
      <c r="CO26" s="828"/>
      <c r="CP26" s="828"/>
      <c r="CQ26" s="829"/>
      <c r="CR26" s="827">
        <v>602000</v>
      </c>
      <c r="CS26" s="828"/>
      <c r="CT26" s="828"/>
      <c r="CU26" s="828"/>
      <c r="CV26" s="829"/>
      <c r="CW26" s="827" t="s">
        <v>513</v>
      </c>
      <c r="CX26" s="828"/>
      <c r="CY26" s="828"/>
      <c r="CZ26" s="828"/>
      <c r="DA26" s="829"/>
      <c r="DB26" s="827" t="s">
        <v>513</v>
      </c>
      <c r="DC26" s="828"/>
      <c r="DD26" s="828"/>
      <c r="DE26" s="828"/>
      <c r="DF26" s="829"/>
      <c r="DG26" s="827" t="s">
        <v>513</v>
      </c>
      <c r="DH26" s="828"/>
      <c r="DI26" s="828"/>
      <c r="DJ26" s="828"/>
      <c r="DK26" s="829"/>
      <c r="DL26" s="827" t="s">
        <v>513</v>
      </c>
      <c r="DM26" s="828"/>
      <c r="DN26" s="828"/>
      <c r="DO26" s="828"/>
      <c r="DP26" s="829"/>
      <c r="DQ26" s="827" t="s">
        <v>513</v>
      </c>
      <c r="DR26" s="828"/>
      <c r="DS26" s="828"/>
      <c r="DT26" s="828"/>
      <c r="DU26" s="829"/>
      <c r="DV26" s="830"/>
      <c r="DW26" s="811"/>
      <c r="DX26" s="811"/>
      <c r="DY26" s="811"/>
      <c r="DZ26" s="812"/>
      <c r="EA26" s="246"/>
    </row>
    <row r="27" spans="1:131" s="247" customFormat="1" ht="26.25" customHeight="1" thickBot="1" x14ac:dyDescent="0.25">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62"/>
      <c r="AG27" s="863"/>
      <c r="AH27" s="863"/>
      <c r="AI27" s="863"/>
      <c r="AJ27" s="864"/>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3" t="s">
        <v>617</v>
      </c>
      <c r="BT27" s="814"/>
      <c r="BU27" s="814"/>
      <c r="BV27" s="814"/>
      <c r="BW27" s="814"/>
      <c r="BX27" s="814"/>
      <c r="BY27" s="814"/>
      <c r="BZ27" s="814"/>
      <c r="CA27" s="814"/>
      <c r="CB27" s="814"/>
      <c r="CC27" s="814"/>
      <c r="CD27" s="814"/>
      <c r="CE27" s="814"/>
      <c r="CF27" s="814"/>
      <c r="CG27" s="815"/>
      <c r="CH27" s="827">
        <v>14762</v>
      </c>
      <c r="CI27" s="828"/>
      <c r="CJ27" s="828"/>
      <c r="CK27" s="828"/>
      <c r="CL27" s="829"/>
      <c r="CM27" s="827">
        <v>-679250</v>
      </c>
      <c r="CN27" s="828"/>
      <c r="CO27" s="828"/>
      <c r="CP27" s="828"/>
      <c r="CQ27" s="829"/>
      <c r="CR27" s="827">
        <v>1900000</v>
      </c>
      <c r="CS27" s="828"/>
      <c r="CT27" s="828"/>
      <c r="CU27" s="828"/>
      <c r="CV27" s="829"/>
      <c r="CW27" s="827" t="s">
        <v>513</v>
      </c>
      <c r="CX27" s="828"/>
      <c r="CY27" s="828"/>
      <c r="CZ27" s="828"/>
      <c r="DA27" s="829"/>
      <c r="DB27" s="827" t="s">
        <v>513</v>
      </c>
      <c r="DC27" s="828"/>
      <c r="DD27" s="828"/>
      <c r="DE27" s="828"/>
      <c r="DF27" s="829"/>
      <c r="DG27" s="827" t="s">
        <v>513</v>
      </c>
      <c r="DH27" s="828"/>
      <c r="DI27" s="828"/>
      <c r="DJ27" s="828"/>
      <c r="DK27" s="829"/>
      <c r="DL27" s="827" t="s">
        <v>513</v>
      </c>
      <c r="DM27" s="828"/>
      <c r="DN27" s="828"/>
      <c r="DO27" s="828"/>
      <c r="DP27" s="829"/>
      <c r="DQ27" s="827" t="s">
        <v>513</v>
      </c>
      <c r="DR27" s="828"/>
      <c r="DS27" s="828"/>
      <c r="DT27" s="828"/>
      <c r="DU27" s="829"/>
      <c r="DV27" s="830"/>
      <c r="DW27" s="811"/>
      <c r="DX27" s="811"/>
      <c r="DY27" s="811"/>
      <c r="DZ27" s="812"/>
      <c r="EA27" s="246"/>
    </row>
    <row r="28" spans="1:131" s="247" customFormat="1" ht="26.25" customHeight="1" thickTop="1" x14ac:dyDescent="0.2">
      <c r="A28" s="266">
        <v>1</v>
      </c>
      <c r="B28" s="773" t="s">
        <v>406</v>
      </c>
      <c r="C28" s="774"/>
      <c r="D28" s="774"/>
      <c r="E28" s="774"/>
      <c r="F28" s="774"/>
      <c r="G28" s="774"/>
      <c r="H28" s="774"/>
      <c r="I28" s="774"/>
      <c r="J28" s="774"/>
      <c r="K28" s="774"/>
      <c r="L28" s="774"/>
      <c r="M28" s="774"/>
      <c r="N28" s="774"/>
      <c r="O28" s="774"/>
      <c r="P28" s="775"/>
      <c r="Q28" s="869">
        <v>209745</v>
      </c>
      <c r="R28" s="870"/>
      <c r="S28" s="870"/>
      <c r="T28" s="870"/>
      <c r="U28" s="870"/>
      <c r="V28" s="870">
        <v>209294</v>
      </c>
      <c r="W28" s="870"/>
      <c r="X28" s="870"/>
      <c r="Y28" s="870"/>
      <c r="Z28" s="870"/>
      <c r="AA28" s="870">
        <v>451</v>
      </c>
      <c r="AB28" s="870"/>
      <c r="AC28" s="870"/>
      <c r="AD28" s="870"/>
      <c r="AE28" s="871"/>
      <c r="AF28" s="872">
        <v>445</v>
      </c>
      <c r="AG28" s="870"/>
      <c r="AH28" s="870"/>
      <c r="AI28" s="870"/>
      <c r="AJ28" s="873"/>
      <c r="AK28" s="874">
        <v>22700</v>
      </c>
      <c r="AL28" s="865"/>
      <c r="AM28" s="865"/>
      <c r="AN28" s="865"/>
      <c r="AO28" s="865"/>
      <c r="AP28" s="865" t="s">
        <v>513</v>
      </c>
      <c r="AQ28" s="865"/>
      <c r="AR28" s="865"/>
      <c r="AS28" s="865"/>
      <c r="AT28" s="865"/>
      <c r="AU28" s="865" t="s">
        <v>513</v>
      </c>
      <c r="AV28" s="865"/>
      <c r="AW28" s="865"/>
      <c r="AX28" s="865"/>
      <c r="AY28" s="865"/>
      <c r="AZ28" s="866" t="s">
        <v>513</v>
      </c>
      <c r="BA28" s="866"/>
      <c r="BB28" s="866"/>
      <c r="BC28" s="866"/>
      <c r="BD28" s="866"/>
      <c r="BE28" s="867"/>
      <c r="BF28" s="867"/>
      <c r="BG28" s="867"/>
      <c r="BH28" s="867"/>
      <c r="BI28" s="868"/>
      <c r="BJ28" s="252"/>
      <c r="BK28" s="252"/>
      <c r="BL28" s="252"/>
      <c r="BM28" s="252"/>
      <c r="BN28" s="252"/>
      <c r="BO28" s="265"/>
      <c r="BP28" s="265"/>
      <c r="BQ28" s="262">
        <v>22</v>
      </c>
      <c r="BR28" s="263"/>
      <c r="BS28" s="813" t="s">
        <v>618</v>
      </c>
      <c r="BT28" s="814"/>
      <c r="BU28" s="814"/>
      <c r="BV28" s="814"/>
      <c r="BW28" s="814"/>
      <c r="BX28" s="814"/>
      <c r="BY28" s="814"/>
      <c r="BZ28" s="814"/>
      <c r="CA28" s="814"/>
      <c r="CB28" s="814"/>
      <c r="CC28" s="814"/>
      <c r="CD28" s="814"/>
      <c r="CE28" s="814"/>
      <c r="CF28" s="814"/>
      <c r="CG28" s="815"/>
      <c r="CH28" s="827">
        <v>83526</v>
      </c>
      <c r="CI28" s="828"/>
      <c r="CJ28" s="828"/>
      <c r="CK28" s="828"/>
      <c r="CL28" s="829"/>
      <c r="CM28" s="827">
        <v>1934473</v>
      </c>
      <c r="CN28" s="828"/>
      <c r="CO28" s="828"/>
      <c r="CP28" s="828"/>
      <c r="CQ28" s="829"/>
      <c r="CR28" s="827">
        <v>787500</v>
      </c>
      <c r="CS28" s="828"/>
      <c r="CT28" s="828"/>
      <c r="CU28" s="828"/>
      <c r="CV28" s="829"/>
      <c r="CW28" s="827" t="s">
        <v>513</v>
      </c>
      <c r="CX28" s="828"/>
      <c r="CY28" s="828"/>
      <c r="CZ28" s="828"/>
      <c r="DA28" s="829"/>
      <c r="DB28" s="827" t="s">
        <v>513</v>
      </c>
      <c r="DC28" s="828"/>
      <c r="DD28" s="828"/>
      <c r="DE28" s="828"/>
      <c r="DF28" s="829"/>
      <c r="DG28" s="827" t="s">
        <v>513</v>
      </c>
      <c r="DH28" s="828"/>
      <c r="DI28" s="828"/>
      <c r="DJ28" s="828"/>
      <c r="DK28" s="829"/>
      <c r="DL28" s="827" t="s">
        <v>513</v>
      </c>
      <c r="DM28" s="828"/>
      <c r="DN28" s="828"/>
      <c r="DO28" s="828"/>
      <c r="DP28" s="829"/>
      <c r="DQ28" s="827" t="s">
        <v>513</v>
      </c>
      <c r="DR28" s="828"/>
      <c r="DS28" s="828"/>
      <c r="DT28" s="828"/>
      <c r="DU28" s="829"/>
      <c r="DV28" s="830"/>
      <c r="DW28" s="811"/>
      <c r="DX28" s="811"/>
      <c r="DY28" s="811"/>
      <c r="DZ28" s="812"/>
      <c r="EA28" s="246"/>
    </row>
    <row r="29" spans="1:131" s="247" customFormat="1" ht="26.25" customHeight="1" x14ac:dyDescent="0.2">
      <c r="A29" s="266">
        <v>2</v>
      </c>
      <c r="B29" s="797" t="s">
        <v>407</v>
      </c>
      <c r="C29" s="798"/>
      <c r="D29" s="798"/>
      <c r="E29" s="798"/>
      <c r="F29" s="798"/>
      <c r="G29" s="798"/>
      <c r="H29" s="798"/>
      <c r="I29" s="798"/>
      <c r="J29" s="798"/>
      <c r="K29" s="798"/>
      <c r="L29" s="798"/>
      <c r="M29" s="798"/>
      <c r="N29" s="798"/>
      <c r="O29" s="798"/>
      <c r="P29" s="799"/>
      <c r="Q29" s="800">
        <v>52972</v>
      </c>
      <c r="R29" s="801"/>
      <c r="S29" s="801"/>
      <c r="T29" s="801"/>
      <c r="U29" s="801"/>
      <c r="V29" s="801">
        <v>51698</v>
      </c>
      <c r="W29" s="801"/>
      <c r="X29" s="801"/>
      <c r="Y29" s="801"/>
      <c r="Z29" s="801"/>
      <c r="AA29" s="801">
        <v>1274</v>
      </c>
      <c r="AB29" s="801"/>
      <c r="AC29" s="801"/>
      <c r="AD29" s="801"/>
      <c r="AE29" s="802"/>
      <c r="AF29" s="803">
        <v>1273</v>
      </c>
      <c r="AG29" s="804"/>
      <c r="AH29" s="804"/>
      <c r="AI29" s="804"/>
      <c r="AJ29" s="805"/>
      <c r="AK29" s="877">
        <v>25024</v>
      </c>
      <c r="AL29" s="878"/>
      <c r="AM29" s="878"/>
      <c r="AN29" s="878"/>
      <c r="AO29" s="878"/>
      <c r="AP29" s="878" t="s">
        <v>513</v>
      </c>
      <c r="AQ29" s="878"/>
      <c r="AR29" s="878"/>
      <c r="AS29" s="878"/>
      <c r="AT29" s="878"/>
      <c r="AU29" s="878" t="s">
        <v>513</v>
      </c>
      <c r="AV29" s="878"/>
      <c r="AW29" s="878"/>
      <c r="AX29" s="878"/>
      <c r="AY29" s="878"/>
      <c r="AZ29" s="879" t="s">
        <v>513</v>
      </c>
      <c r="BA29" s="879"/>
      <c r="BB29" s="879"/>
      <c r="BC29" s="879"/>
      <c r="BD29" s="879"/>
      <c r="BE29" s="875"/>
      <c r="BF29" s="875"/>
      <c r="BG29" s="875"/>
      <c r="BH29" s="875"/>
      <c r="BI29" s="876"/>
      <c r="BJ29" s="252"/>
      <c r="BK29" s="252"/>
      <c r="BL29" s="252"/>
      <c r="BM29" s="252"/>
      <c r="BN29" s="252"/>
      <c r="BO29" s="265"/>
      <c r="BP29" s="265"/>
      <c r="BQ29" s="262">
        <v>23</v>
      </c>
      <c r="BR29" s="263"/>
      <c r="BS29" s="813" t="s">
        <v>619</v>
      </c>
      <c r="BT29" s="814"/>
      <c r="BU29" s="814"/>
      <c r="BV29" s="814"/>
      <c r="BW29" s="814"/>
      <c r="BX29" s="814"/>
      <c r="BY29" s="814"/>
      <c r="BZ29" s="814"/>
      <c r="CA29" s="814"/>
      <c r="CB29" s="814"/>
      <c r="CC29" s="814"/>
      <c r="CD29" s="814"/>
      <c r="CE29" s="814"/>
      <c r="CF29" s="814"/>
      <c r="CG29" s="815"/>
      <c r="CH29" s="827">
        <v>680283</v>
      </c>
      <c r="CI29" s="828"/>
      <c r="CJ29" s="828"/>
      <c r="CK29" s="828"/>
      <c r="CL29" s="829"/>
      <c r="CM29" s="827">
        <v>5370435</v>
      </c>
      <c r="CN29" s="828"/>
      <c r="CO29" s="828"/>
      <c r="CP29" s="828"/>
      <c r="CQ29" s="829"/>
      <c r="CR29" s="827">
        <v>76939</v>
      </c>
      <c r="CS29" s="828"/>
      <c r="CT29" s="828"/>
      <c r="CU29" s="828"/>
      <c r="CV29" s="829"/>
      <c r="CW29" s="827" t="s">
        <v>513</v>
      </c>
      <c r="CX29" s="828"/>
      <c r="CY29" s="828"/>
      <c r="CZ29" s="828"/>
      <c r="DA29" s="829"/>
      <c r="DB29" s="827" t="s">
        <v>513</v>
      </c>
      <c r="DC29" s="828"/>
      <c r="DD29" s="828"/>
      <c r="DE29" s="828"/>
      <c r="DF29" s="829"/>
      <c r="DG29" s="827" t="s">
        <v>513</v>
      </c>
      <c r="DH29" s="828"/>
      <c r="DI29" s="828"/>
      <c r="DJ29" s="828"/>
      <c r="DK29" s="829"/>
      <c r="DL29" s="827" t="s">
        <v>513</v>
      </c>
      <c r="DM29" s="828"/>
      <c r="DN29" s="828"/>
      <c r="DO29" s="828"/>
      <c r="DP29" s="829"/>
      <c r="DQ29" s="827" t="s">
        <v>513</v>
      </c>
      <c r="DR29" s="828"/>
      <c r="DS29" s="828"/>
      <c r="DT29" s="828"/>
      <c r="DU29" s="829"/>
      <c r="DV29" s="830"/>
      <c r="DW29" s="811"/>
      <c r="DX29" s="811"/>
      <c r="DY29" s="811"/>
      <c r="DZ29" s="812"/>
      <c r="EA29" s="246"/>
    </row>
    <row r="30" spans="1:131" s="247" customFormat="1" ht="26.25" customHeight="1" x14ac:dyDescent="0.2">
      <c r="A30" s="266">
        <v>3</v>
      </c>
      <c r="B30" s="797" t="s">
        <v>408</v>
      </c>
      <c r="C30" s="798"/>
      <c r="D30" s="798"/>
      <c r="E30" s="798"/>
      <c r="F30" s="798"/>
      <c r="G30" s="798"/>
      <c r="H30" s="798"/>
      <c r="I30" s="798"/>
      <c r="J30" s="798"/>
      <c r="K30" s="798"/>
      <c r="L30" s="798"/>
      <c r="M30" s="798"/>
      <c r="N30" s="798"/>
      <c r="O30" s="798"/>
      <c r="P30" s="799"/>
      <c r="Q30" s="800">
        <v>191146</v>
      </c>
      <c r="R30" s="801"/>
      <c r="S30" s="801"/>
      <c r="T30" s="801"/>
      <c r="U30" s="801"/>
      <c r="V30" s="801">
        <v>185601</v>
      </c>
      <c r="W30" s="801"/>
      <c r="X30" s="801"/>
      <c r="Y30" s="801"/>
      <c r="Z30" s="801"/>
      <c r="AA30" s="801">
        <v>5545</v>
      </c>
      <c r="AB30" s="801"/>
      <c r="AC30" s="801"/>
      <c r="AD30" s="801"/>
      <c r="AE30" s="802"/>
      <c r="AF30" s="803">
        <v>5543</v>
      </c>
      <c r="AG30" s="804"/>
      <c r="AH30" s="804"/>
      <c r="AI30" s="804"/>
      <c r="AJ30" s="805"/>
      <c r="AK30" s="877">
        <v>27424</v>
      </c>
      <c r="AL30" s="878"/>
      <c r="AM30" s="878"/>
      <c r="AN30" s="878"/>
      <c r="AO30" s="878"/>
      <c r="AP30" s="878" t="s">
        <v>513</v>
      </c>
      <c r="AQ30" s="878"/>
      <c r="AR30" s="878"/>
      <c r="AS30" s="878"/>
      <c r="AT30" s="878"/>
      <c r="AU30" s="878" t="s">
        <v>513</v>
      </c>
      <c r="AV30" s="878"/>
      <c r="AW30" s="878"/>
      <c r="AX30" s="878"/>
      <c r="AY30" s="878"/>
      <c r="AZ30" s="879" t="s">
        <v>513</v>
      </c>
      <c r="BA30" s="879"/>
      <c r="BB30" s="879"/>
      <c r="BC30" s="879"/>
      <c r="BD30" s="879"/>
      <c r="BE30" s="875"/>
      <c r="BF30" s="875"/>
      <c r="BG30" s="875"/>
      <c r="BH30" s="875"/>
      <c r="BI30" s="876"/>
      <c r="BJ30" s="252"/>
      <c r="BK30" s="252"/>
      <c r="BL30" s="252"/>
      <c r="BM30" s="252"/>
      <c r="BN30" s="252"/>
      <c r="BO30" s="265"/>
      <c r="BP30" s="265"/>
      <c r="BQ30" s="262">
        <v>24</v>
      </c>
      <c r="BR30" s="263"/>
      <c r="BS30" s="813" t="s">
        <v>620</v>
      </c>
      <c r="BT30" s="814"/>
      <c r="BU30" s="814"/>
      <c r="BV30" s="814"/>
      <c r="BW30" s="814"/>
      <c r="BX30" s="814"/>
      <c r="BY30" s="814"/>
      <c r="BZ30" s="814"/>
      <c r="CA30" s="814"/>
      <c r="CB30" s="814"/>
      <c r="CC30" s="814"/>
      <c r="CD30" s="814"/>
      <c r="CE30" s="814"/>
      <c r="CF30" s="814"/>
      <c r="CG30" s="815"/>
      <c r="CH30" s="827">
        <v>20682</v>
      </c>
      <c r="CI30" s="828"/>
      <c r="CJ30" s="828"/>
      <c r="CK30" s="828"/>
      <c r="CL30" s="829"/>
      <c r="CM30" s="827">
        <v>1338135</v>
      </c>
      <c r="CN30" s="828"/>
      <c r="CO30" s="828"/>
      <c r="CP30" s="828"/>
      <c r="CQ30" s="829"/>
      <c r="CR30" s="827">
        <v>82000</v>
      </c>
      <c r="CS30" s="828"/>
      <c r="CT30" s="828"/>
      <c r="CU30" s="828"/>
      <c r="CV30" s="829"/>
      <c r="CW30" s="827" t="s">
        <v>513</v>
      </c>
      <c r="CX30" s="828"/>
      <c r="CY30" s="828"/>
      <c r="CZ30" s="828"/>
      <c r="DA30" s="829"/>
      <c r="DB30" s="827" t="s">
        <v>513</v>
      </c>
      <c r="DC30" s="828"/>
      <c r="DD30" s="828"/>
      <c r="DE30" s="828"/>
      <c r="DF30" s="829"/>
      <c r="DG30" s="827" t="s">
        <v>513</v>
      </c>
      <c r="DH30" s="828"/>
      <c r="DI30" s="828"/>
      <c r="DJ30" s="828"/>
      <c r="DK30" s="829"/>
      <c r="DL30" s="827" t="s">
        <v>513</v>
      </c>
      <c r="DM30" s="828"/>
      <c r="DN30" s="828"/>
      <c r="DO30" s="828"/>
      <c r="DP30" s="829"/>
      <c r="DQ30" s="827" t="s">
        <v>513</v>
      </c>
      <c r="DR30" s="828"/>
      <c r="DS30" s="828"/>
      <c r="DT30" s="828"/>
      <c r="DU30" s="829"/>
      <c r="DV30" s="830"/>
      <c r="DW30" s="811"/>
      <c r="DX30" s="811"/>
      <c r="DY30" s="811"/>
      <c r="DZ30" s="812"/>
      <c r="EA30" s="246"/>
    </row>
    <row r="31" spans="1:131" s="247" customFormat="1" ht="26.25" customHeight="1" x14ac:dyDescent="0.2">
      <c r="A31" s="266">
        <v>4</v>
      </c>
      <c r="B31" s="797" t="s">
        <v>409</v>
      </c>
      <c r="C31" s="798"/>
      <c r="D31" s="798"/>
      <c r="E31" s="798"/>
      <c r="F31" s="798"/>
      <c r="G31" s="798"/>
      <c r="H31" s="798"/>
      <c r="I31" s="798"/>
      <c r="J31" s="798"/>
      <c r="K31" s="798"/>
      <c r="L31" s="798"/>
      <c r="M31" s="798"/>
      <c r="N31" s="798"/>
      <c r="O31" s="798"/>
      <c r="P31" s="799"/>
      <c r="Q31" s="800">
        <v>33072</v>
      </c>
      <c r="R31" s="801"/>
      <c r="S31" s="801"/>
      <c r="T31" s="801"/>
      <c r="U31" s="801"/>
      <c r="V31" s="801">
        <v>33972</v>
      </c>
      <c r="W31" s="801"/>
      <c r="X31" s="801"/>
      <c r="Y31" s="801"/>
      <c r="Z31" s="801"/>
      <c r="AA31" s="801">
        <v>-900</v>
      </c>
      <c r="AB31" s="801"/>
      <c r="AC31" s="801"/>
      <c r="AD31" s="801"/>
      <c r="AE31" s="802"/>
      <c r="AF31" s="803">
        <v>3262</v>
      </c>
      <c r="AG31" s="804"/>
      <c r="AH31" s="804"/>
      <c r="AI31" s="804"/>
      <c r="AJ31" s="805"/>
      <c r="AK31" s="877">
        <v>6854</v>
      </c>
      <c r="AL31" s="878"/>
      <c r="AM31" s="878"/>
      <c r="AN31" s="878"/>
      <c r="AO31" s="878"/>
      <c r="AP31" s="878">
        <v>31067</v>
      </c>
      <c r="AQ31" s="878"/>
      <c r="AR31" s="878"/>
      <c r="AS31" s="878"/>
      <c r="AT31" s="878"/>
      <c r="AU31" s="878">
        <v>18547</v>
      </c>
      <c r="AV31" s="878"/>
      <c r="AW31" s="878"/>
      <c r="AX31" s="878"/>
      <c r="AY31" s="878"/>
      <c r="AZ31" s="879" t="s">
        <v>513</v>
      </c>
      <c r="BA31" s="879"/>
      <c r="BB31" s="879"/>
      <c r="BC31" s="879"/>
      <c r="BD31" s="879"/>
      <c r="BE31" s="875" t="s">
        <v>585</v>
      </c>
      <c r="BF31" s="875"/>
      <c r="BG31" s="875"/>
      <c r="BH31" s="875"/>
      <c r="BI31" s="876"/>
      <c r="BJ31" s="252"/>
      <c r="BK31" s="252"/>
      <c r="BL31" s="252"/>
      <c r="BM31" s="252"/>
      <c r="BN31" s="252"/>
      <c r="BO31" s="265"/>
      <c r="BP31" s="265"/>
      <c r="BQ31" s="262">
        <v>25</v>
      </c>
      <c r="BR31" s="263"/>
      <c r="BS31" s="813" t="s">
        <v>621</v>
      </c>
      <c r="BT31" s="814"/>
      <c r="BU31" s="814"/>
      <c r="BV31" s="814"/>
      <c r="BW31" s="814"/>
      <c r="BX31" s="814"/>
      <c r="BY31" s="814"/>
      <c r="BZ31" s="814"/>
      <c r="CA31" s="814"/>
      <c r="CB31" s="814"/>
      <c r="CC31" s="814"/>
      <c r="CD31" s="814"/>
      <c r="CE31" s="814"/>
      <c r="CF31" s="814"/>
      <c r="CG31" s="815"/>
      <c r="CH31" s="827">
        <v>305394</v>
      </c>
      <c r="CI31" s="828"/>
      <c r="CJ31" s="828"/>
      <c r="CK31" s="828"/>
      <c r="CL31" s="829"/>
      <c r="CM31" s="827">
        <v>3792410</v>
      </c>
      <c r="CN31" s="828"/>
      <c r="CO31" s="828"/>
      <c r="CP31" s="828"/>
      <c r="CQ31" s="829"/>
      <c r="CR31" s="827">
        <v>100000</v>
      </c>
      <c r="CS31" s="828"/>
      <c r="CT31" s="828"/>
      <c r="CU31" s="828"/>
      <c r="CV31" s="829"/>
      <c r="CW31" s="827" t="s">
        <v>513</v>
      </c>
      <c r="CX31" s="828"/>
      <c r="CY31" s="828"/>
      <c r="CZ31" s="828"/>
      <c r="DA31" s="829"/>
      <c r="DB31" s="827" t="s">
        <v>513</v>
      </c>
      <c r="DC31" s="828"/>
      <c r="DD31" s="828"/>
      <c r="DE31" s="828"/>
      <c r="DF31" s="829"/>
      <c r="DG31" s="827" t="s">
        <v>513</v>
      </c>
      <c r="DH31" s="828"/>
      <c r="DI31" s="828"/>
      <c r="DJ31" s="828"/>
      <c r="DK31" s="829"/>
      <c r="DL31" s="827" t="s">
        <v>513</v>
      </c>
      <c r="DM31" s="828"/>
      <c r="DN31" s="828"/>
      <c r="DO31" s="828"/>
      <c r="DP31" s="829"/>
      <c r="DQ31" s="827" t="s">
        <v>513</v>
      </c>
      <c r="DR31" s="828"/>
      <c r="DS31" s="828"/>
      <c r="DT31" s="828"/>
      <c r="DU31" s="829"/>
      <c r="DV31" s="830"/>
      <c r="DW31" s="811"/>
      <c r="DX31" s="811"/>
      <c r="DY31" s="811"/>
      <c r="DZ31" s="812"/>
      <c r="EA31" s="246"/>
    </row>
    <row r="32" spans="1:131" s="247" customFormat="1" ht="26.25" customHeight="1" x14ac:dyDescent="0.2">
      <c r="A32" s="266">
        <v>5</v>
      </c>
      <c r="B32" s="797" t="s">
        <v>410</v>
      </c>
      <c r="C32" s="798"/>
      <c r="D32" s="798"/>
      <c r="E32" s="798"/>
      <c r="F32" s="798"/>
      <c r="G32" s="798"/>
      <c r="H32" s="798"/>
      <c r="I32" s="798"/>
      <c r="J32" s="798"/>
      <c r="K32" s="798"/>
      <c r="L32" s="798"/>
      <c r="M32" s="798"/>
      <c r="N32" s="798"/>
      <c r="O32" s="798"/>
      <c r="P32" s="799"/>
      <c r="Q32" s="800">
        <v>46806</v>
      </c>
      <c r="R32" s="801"/>
      <c r="S32" s="801"/>
      <c r="T32" s="801"/>
      <c r="U32" s="801"/>
      <c r="V32" s="801">
        <v>45028</v>
      </c>
      <c r="W32" s="801"/>
      <c r="X32" s="801"/>
      <c r="Y32" s="801"/>
      <c r="Z32" s="801"/>
      <c r="AA32" s="801">
        <v>1778</v>
      </c>
      <c r="AB32" s="801"/>
      <c r="AC32" s="801"/>
      <c r="AD32" s="801"/>
      <c r="AE32" s="802"/>
      <c r="AF32" s="803">
        <v>31910</v>
      </c>
      <c r="AG32" s="804"/>
      <c r="AH32" s="804"/>
      <c r="AI32" s="804"/>
      <c r="AJ32" s="805"/>
      <c r="AK32" s="877">
        <v>2697</v>
      </c>
      <c r="AL32" s="878"/>
      <c r="AM32" s="878"/>
      <c r="AN32" s="878"/>
      <c r="AO32" s="878"/>
      <c r="AP32" s="878">
        <v>87368</v>
      </c>
      <c r="AQ32" s="878"/>
      <c r="AR32" s="878"/>
      <c r="AS32" s="878"/>
      <c r="AT32" s="878"/>
      <c r="AU32" s="878">
        <v>350</v>
      </c>
      <c r="AV32" s="878"/>
      <c r="AW32" s="878"/>
      <c r="AX32" s="878"/>
      <c r="AY32" s="878"/>
      <c r="AZ32" s="879" t="s">
        <v>513</v>
      </c>
      <c r="BA32" s="879"/>
      <c r="BB32" s="879"/>
      <c r="BC32" s="879"/>
      <c r="BD32" s="879"/>
      <c r="BE32" s="875" t="s">
        <v>585</v>
      </c>
      <c r="BF32" s="875"/>
      <c r="BG32" s="875"/>
      <c r="BH32" s="875"/>
      <c r="BI32" s="876"/>
      <c r="BJ32" s="252"/>
      <c r="BK32" s="252"/>
      <c r="BL32" s="252"/>
      <c r="BM32" s="252"/>
      <c r="BN32" s="252"/>
      <c r="BO32" s="265"/>
      <c r="BP32" s="265"/>
      <c r="BQ32" s="262">
        <v>26</v>
      </c>
      <c r="BR32" s="263"/>
      <c r="BS32" s="813" t="s">
        <v>622</v>
      </c>
      <c r="BT32" s="814"/>
      <c r="BU32" s="814"/>
      <c r="BV32" s="814"/>
      <c r="BW32" s="814"/>
      <c r="BX32" s="814"/>
      <c r="BY32" s="814"/>
      <c r="BZ32" s="814"/>
      <c r="CA32" s="814"/>
      <c r="CB32" s="814"/>
      <c r="CC32" s="814"/>
      <c r="CD32" s="814"/>
      <c r="CE32" s="814"/>
      <c r="CF32" s="814"/>
      <c r="CG32" s="815"/>
      <c r="CH32" s="827">
        <v>152857</v>
      </c>
      <c r="CI32" s="828"/>
      <c r="CJ32" s="828"/>
      <c r="CK32" s="828"/>
      <c r="CL32" s="829"/>
      <c r="CM32" s="827">
        <v>3158599</v>
      </c>
      <c r="CN32" s="828"/>
      <c r="CO32" s="828"/>
      <c r="CP32" s="828"/>
      <c r="CQ32" s="829"/>
      <c r="CR32" s="827">
        <v>50000</v>
      </c>
      <c r="CS32" s="828"/>
      <c r="CT32" s="828"/>
      <c r="CU32" s="828"/>
      <c r="CV32" s="829"/>
      <c r="CW32" s="827" t="s">
        <v>513</v>
      </c>
      <c r="CX32" s="828"/>
      <c r="CY32" s="828"/>
      <c r="CZ32" s="828"/>
      <c r="DA32" s="829"/>
      <c r="DB32" s="827">
        <v>14997425</v>
      </c>
      <c r="DC32" s="828"/>
      <c r="DD32" s="828"/>
      <c r="DE32" s="828"/>
      <c r="DF32" s="829"/>
      <c r="DG32" s="827" t="s">
        <v>513</v>
      </c>
      <c r="DH32" s="828"/>
      <c r="DI32" s="828"/>
      <c r="DJ32" s="828"/>
      <c r="DK32" s="829"/>
      <c r="DL32" s="827">
        <v>436192</v>
      </c>
      <c r="DM32" s="828"/>
      <c r="DN32" s="828"/>
      <c r="DO32" s="828"/>
      <c r="DP32" s="829"/>
      <c r="DQ32" s="827">
        <v>43619</v>
      </c>
      <c r="DR32" s="828"/>
      <c r="DS32" s="828"/>
      <c r="DT32" s="828"/>
      <c r="DU32" s="829"/>
      <c r="DV32" s="830"/>
      <c r="DW32" s="811"/>
      <c r="DX32" s="811"/>
      <c r="DY32" s="811"/>
      <c r="DZ32" s="812"/>
      <c r="EA32" s="246"/>
    </row>
    <row r="33" spans="1:131" s="247" customFormat="1" ht="26.25" customHeight="1" x14ac:dyDescent="0.2">
      <c r="A33" s="266">
        <v>6</v>
      </c>
      <c r="B33" s="797" t="s">
        <v>411</v>
      </c>
      <c r="C33" s="798"/>
      <c r="D33" s="798"/>
      <c r="E33" s="798"/>
      <c r="F33" s="798"/>
      <c r="G33" s="798"/>
      <c r="H33" s="798"/>
      <c r="I33" s="798"/>
      <c r="J33" s="798"/>
      <c r="K33" s="798"/>
      <c r="L33" s="798"/>
      <c r="M33" s="798"/>
      <c r="N33" s="798"/>
      <c r="O33" s="798"/>
      <c r="P33" s="799"/>
      <c r="Q33" s="800">
        <v>981</v>
      </c>
      <c r="R33" s="801"/>
      <c r="S33" s="801"/>
      <c r="T33" s="801"/>
      <c r="U33" s="801"/>
      <c r="V33" s="801">
        <v>876</v>
      </c>
      <c r="W33" s="801"/>
      <c r="X33" s="801"/>
      <c r="Y33" s="801"/>
      <c r="Z33" s="801"/>
      <c r="AA33" s="801">
        <v>105</v>
      </c>
      <c r="AB33" s="801"/>
      <c r="AC33" s="801"/>
      <c r="AD33" s="801"/>
      <c r="AE33" s="802"/>
      <c r="AF33" s="803">
        <v>2382</v>
      </c>
      <c r="AG33" s="804"/>
      <c r="AH33" s="804"/>
      <c r="AI33" s="804"/>
      <c r="AJ33" s="805"/>
      <c r="AK33" s="877">
        <v>2</v>
      </c>
      <c r="AL33" s="878"/>
      <c r="AM33" s="878"/>
      <c r="AN33" s="878"/>
      <c r="AO33" s="878"/>
      <c r="AP33" s="878" t="s">
        <v>513</v>
      </c>
      <c r="AQ33" s="878"/>
      <c r="AR33" s="878"/>
      <c r="AS33" s="878"/>
      <c r="AT33" s="878"/>
      <c r="AU33" s="878" t="s">
        <v>513</v>
      </c>
      <c r="AV33" s="878"/>
      <c r="AW33" s="878"/>
      <c r="AX33" s="878"/>
      <c r="AY33" s="878"/>
      <c r="AZ33" s="879" t="s">
        <v>513</v>
      </c>
      <c r="BA33" s="879"/>
      <c r="BB33" s="879"/>
      <c r="BC33" s="879"/>
      <c r="BD33" s="879"/>
      <c r="BE33" s="875" t="s">
        <v>585</v>
      </c>
      <c r="BF33" s="875"/>
      <c r="BG33" s="875"/>
      <c r="BH33" s="875"/>
      <c r="BI33" s="876"/>
      <c r="BJ33" s="252"/>
      <c r="BK33" s="252"/>
      <c r="BL33" s="252"/>
      <c r="BM33" s="252"/>
      <c r="BN33" s="252"/>
      <c r="BO33" s="265"/>
      <c r="BP33" s="265"/>
      <c r="BQ33" s="262">
        <v>27</v>
      </c>
      <c r="BR33" s="263" t="s">
        <v>596</v>
      </c>
      <c r="BS33" s="813" t="s">
        <v>623</v>
      </c>
      <c r="BT33" s="814"/>
      <c r="BU33" s="814"/>
      <c r="BV33" s="814"/>
      <c r="BW33" s="814"/>
      <c r="BX33" s="814"/>
      <c r="BY33" s="814"/>
      <c r="BZ33" s="814"/>
      <c r="CA33" s="814"/>
      <c r="CB33" s="814"/>
      <c r="CC33" s="814"/>
      <c r="CD33" s="814"/>
      <c r="CE33" s="814"/>
      <c r="CF33" s="814"/>
      <c r="CG33" s="815"/>
      <c r="CH33" s="827">
        <v>-5683</v>
      </c>
      <c r="CI33" s="828"/>
      <c r="CJ33" s="828"/>
      <c r="CK33" s="828"/>
      <c r="CL33" s="829"/>
      <c r="CM33" s="827">
        <v>1587621</v>
      </c>
      <c r="CN33" s="828"/>
      <c r="CO33" s="828"/>
      <c r="CP33" s="828"/>
      <c r="CQ33" s="829"/>
      <c r="CR33" s="827">
        <v>20000</v>
      </c>
      <c r="CS33" s="828"/>
      <c r="CT33" s="828"/>
      <c r="CU33" s="828"/>
      <c r="CV33" s="829"/>
      <c r="CW33" s="827">
        <v>24328</v>
      </c>
      <c r="CX33" s="828"/>
      <c r="CY33" s="828"/>
      <c r="CZ33" s="828"/>
      <c r="DA33" s="829"/>
      <c r="DB33" s="827" t="s">
        <v>513</v>
      </c>
      <c r="DC33" s="828"/>
      <c r="DD33" s="828"/>
      <c r="DE33" s="828"/>
      <c r="DF33" s="829"/>
      <c r="DG33" s="827">
        <v>3050000</v>
      </c>
      <c r="DH33" s="828"/>
      <c r="DI33" s="828"/>
      <c r="DJ33" s="828"/>
      <c r="DK33" s="829"/>
      <c r="DL33" s="827" t="s">
        <v>513</v>
      </c>
      <c r="DM33" s="828"/>
      <c r="DN33" s="828"/>
      <c r="DO33" s="828"/>
      <c r="DP33" s="829"/>
      <c r="DQ33" s="827">
        <v>7257470</v>
      </c>
      <c r="DR33" s="828"/>
      <c r="DS33" s="828"/>
      <c r="DT33" s="828"/>
      <c r="DU33" s="829"/>
      <c r="DV33" s="830"/>
      <c r="DW33" s="811"/>
      <c r="DX33" s="811"/>
      <c r="DY33" s="811"/>
      <c r="DZ33" s="812"/>
      <c r="EA33" s="246"/>
    </row>
    <row r="34" spans="1:131" s="247" customFormat="1" ht="26.25" customHeight="1" x14ac:dyDescent="0.2">
      <c r="A34" s="266">
        <v>7</v>
      </c>
      <c r="B34" s="797" t="s">
        <v>412</v>
      </c>
      <c r="C34" s="798"/>
      <c r="D34" s="798"/>
      <c r="E34" s="798"/>
      <c r="F34" s="798"/>
      <c r="G34" s="798"/>
      <c r="H34" s="798"/>
      <c r="I34" s="798"/>
      <c r="J34" s="798"/>
      <c r="K34" s="798"/>
      <c r="L34" s="798"/>
      <c r="M34" s="798"/>
      <c r="N34" s="798"/>
      <c r="O34" s="798"/>
      <c r="P34" s="799"/>
      <c r="Q34" s="800">
        <v>72582</v>
      </c>
      <c r="R34" s="801"/>
      <c r="S34" s="801"/>
      <c r="T34" s="801"/>
      <c r="U34" s="801"/>
      <c r="V34" s="801">
        <v>69652</v>
      </c>
      <c r="W34" s="801"/>
      <c r="X34" s="801"/>
      <c r="Y34" s="801"/>
      <c r="Z34" s="801"/>
      <c r="AA34" s="801">
        <v>2930</v>
      </c>
      <c r="AB34" s="801"/>
      <c r="AC34" s="801"/>
      <c r="AD34" s="801"/>
      <c r="AE34" s="802"/>
      <c r="AF34" s="803">
        <v>25184</v>
      </c>
      <c r="AG34" s="804"/>
      <c r="AH34" s="804"/>
      <c r="AI34" s="804"/>
      <c r="AJ34" s="805"/>
      <c r="AK34" s="877">
        <v>34483</v>
      </c>
      <c r="AL34" s="878"/>
      <c r="AM34" s="878"/>
      <c r="AN34" s="878"/>
      <c r="AO34" s="878"/>
      <c r="AP34" s="878">
        <v>442677</v>
      </c>
      <c r="AQ34" s="878"/>
      <c r="AR34" s="878"/>
      <c r="AS34" s="878"/>
      <c r="AT34" s="878"/>
      <c r="AU34" s="878">
        <v>335106</v>
      </c>
      <c r="AV34" s="878"/>
      <c r="AW34" s="878"/>
      <c r="AX34" s="878"/>
      <c r="AY34" s="878"/>
      <c r="AZ34" s="879" t="s">
        <v>513</v>
      </c>
      <c r="BA34" s="879"/>
      <c r="BB34" s="879"/>
      <c r="BC34" s="879"/>
      <c r="BD34" s="879"/>
      <c r="BE34" s="875" t="s">
        <v>585</v>
      </c>
      <c r="BF34" s="875"/>
      <c r="BG34" s="875"/>
      <c r="BH34" s="875"/>
      <c r="BI34" s="876"/>
      <c r="BJ34" s="252"/>
      <c r="BK34" s="252"/>
      <c r="BL34" s="252"/>
      <c r="BM34" s="252"/>
      <c r="BN34" s="252"/>
      <c r="BO34" s="265"/>
      <c r="BP34" s="265"/>
      <c r="BQ34" s="262">
        <v>28</v>
      </c>
      <c r="BR34" s="263" t="s">
        <v>596</v>
      </c>
      <c r="BS34" s="813" t="s">
        <v>624</v>
      </c>
      <c r="BT34" s="814"/>
      <c r="BU34" s="814"/>
      <c r="BV34" s="814"/>
      <c r="BW34" s="814"/>
      <c r="BX34" s="814"/>
      <c r="BY34" s="814"/>
      <c r="BZ34" s="814"/>
      <c r="CA34" s="814"/>
      <c r="CB34" s="814"/>
      <c r="CC34" s="814"/>
      <c r="CD34" s="814"/>
      <c r="CE34" s="814"/>
      <c r="CF34" s="814"/>
      <c r="CG34" s="815"/>
      <c r="CH34" s="827" t="s">
        <v>513</v>
      </c>
      <c r="CI34" s="828"/>
      <c r="CJ34" s="828"/>
      <c r="CK34" s="828"/>
      <c r="CL34" s="829"/>
      <c r="CM34" s="827">
        <v>317963000</v>
      </c>
      <c r="CN34" s="828"/>
      <c r="CO34" s="828"/>
      <c r="CP34" s="828"/>
      <c r="CQ34" s="829"/>
      <c r="CR34" s="827">
        <v>159521500</v>
      </c>
      <c r="CS34" s="828"/>
      <c r="CT34" s="828"/>
      <c r="CU34" s="828"/>
      <c r="CV34" s="829"/>
      <c r="CW34" s="827" t="s">
        <v>513</v>
      </c>
      <c r="CX34" s="828"/>
      <c r="CY34" s="828"/>
      <c r="CZ34" s="828"/>
      <c r="DA34" s="829"/>
      <c r="DB34" s="827">
        <v>46234423</v>
      </c>
      <c r="DC34" s="828"/>
      <c r="DD34" s="828"/>
      <c r="DE34" s="828"/>
      <c r="DF34" s="829"/>
      <c r="DG34" s="827">
        <v>285540723</v>
      </c>
      <c r="DH34" s="828"/>
      <c r="DI34" s="828"/>
      <c r="DJ34" s="828"/>
      <c r="DK34" s="829"/>
      <c r="DL34" s="827" t="s">
        <v>513</v>
      </c>
      <c r="DM34" s="828"/>
      <c r="DN34" s="828"/>
      <c r="DO34" s="828"/>
      <c r="DP34" s="829"/>
      <c r="DQ34" s="827" t="s">
        <v>513</v>
      </c>
      <c r="DR34" s="828"/>
      <c r="DS34" s="828"/>
      <c r="DT34" s="828"/>
      <c r="DU34" s="829"/>
      <c r="DV34" s="830"/>
      <c r="DW34" s="811"/>
      <c r="DX34" s="811"/>
      <c r="DY34" s="811"/>
      <c r="DZ34" s="812"/>
      <c r="EA34" s="246"/>
    </row>
    <row r="35" spans="1:131" s="247" customFormat="1" ht="26.25" customHeight="1" x14ac:dyDescent="0.2">
      <c r="A35" s="266">
        <v>8</v>
      </c>
      <c r="B35" s="797" t="s">
        <v>413</v>
      </c>
      <c r="C35" s="798"/>
      <c r="D35" s="798"/>
      <c r="E35" s="798"/>
      <c r="F35" s="798"/>
      <c r="G35" s="798"/>
      <c r="H35" s="798"/>
      <c r="I35" s="798"/>
      <c r="J35" s="798"/>
      <c r="K35" s="798"/>
      <c r="L35" s="798"/>
      <c r="M35" s="798"/>
      <c r="N35" s="798"/>
      <c r="O35" s="798"/>
      <c r="P35" s="799"/>
      <c r="Q35" s="800">
        <v>26704</v>
      </c>
      <c r="R35" s="801"/>
      <c r="S35" s="801"/>
      <c r="T35" s="801"/>
      <c r="U35" s="801"/>
      <c r="V35" s="801">
        <v>23799</v>
      </c>
      <c r="W35" s="801"/>
      <c r="X35" s="801"/>
      <c r="Y35" s="801"/>
      <c r="Z35" s="801"/>
      <c r="AA35" s="801">
        <v>2905</v>
      </c>
      <c r="AB35" s="801"/>
      <c r="AC35" s="801"/>
      <c r="AD35" s="801"/>
      <c r="AE35" s="802"/>
      <c r="AF35" s="803">
        <v>4886</v>
      </c>
      <c r="AG35" s="804"/>
      <c r="AH35" s="804"/>
      <c r="AI35" s="804"/>
      <c r="AJ35" s="805"/>
      <c r="AK35" s="877">
        <v>4719</v>
      </c>
      <c r="AL35" s="878"/>
      <c r="AM35" s="878"/>
      <c r="AN35" s="878"/>
      <c r="AO35" s="878"/>
      <c r="AP35" s="878">
        <v>5056</v>
      </c>
      <c r="AQ35" s="878"/>
      <c r="AR35" s="878"/>
      <c r="AS35" s="878"/>
      <c r="AT35" s="878"/>
      <c r="AU35" s="878">
        <v>2174</v>
      </c>
      <c r="AV35" s="878"/>
      <c r="AW35" s="878"/>
      <c r="AX35" s="878"/>
      <c r="AY35" s="878"/>
      <c r="AZ35" s="879" t="s">
        <v>513</v>
      </c>
      <c r="BA35" s="879"/>
      <c r="BB35" s="879"/>
      <c r="BC35" s="879"/>
      <c r="BD35" s="879"/>
      <c r="BE35" s="875" t="s">
        <v>585</v>
      </c>
      <c r="BF35" s="875"/>
      <c r="BG35" s="875"/>
      <c r="BH35" s="875"/>
      <c r="BI35" s="876"/>
      <c r="BJ35" s="252"/>
      <c r="BK35" s="252"/>
      <c r="BL35" s="252"/>
      <c r="BM35" s="252"/>
      <c r="BN35" s="252"/>
      <c r="BO35" s="265"/>
      <c r="BP35" s="265"/>
      <c r="BQ35" s="262">
        <v>29</v>
      </c>
      <c r="BR35" s="263" t="s">
        <v>596</v>
      </c>
      <c r="BS35" s="813" t="s">
        <v>625</v>
      </c>
      <c r="BT35" s="814"/>
      <c r="BU35" s="814"/>
      <c r="BV35" s="814"/>
      <c r="BW35" s="814"/>
      <c r="BX35" s="814"/>
      <c r="BY35" s="814"/>
      <c r="BZ35" s="814"/>
      <c r="CA35" s="814"/>
      <c r="CB35" s="814"/>
      <c r="CC35" s="814"/>
      <c r="CD35" s="814"/>
      <c r="CE35" s="814"/>
      <c r="CF35" s="814"/>
      <c r="CG35" s="815"/>
      <c r="CH35" s="827">
        <v>-93697</v>
      </c>
      <c r="CI35" s="828"/>
      <c r="CJ35" s="828"/>
      <c r="CK35" s="828"/>
      <c r="CL35" s="829"/>
      <c r="CM35" s="827">
        <v>48141780</v>
      </c>
      <c r="CN35" s="828"/>
      <c r="CO35" s="828"/>
      <c r="CP35" s="828"/>
      <c r="CQ35" s="829"/>
      <c r="CR35" s="827">
        <v>66698240</v>
      </c>
      <c r="CS35" s="828"/>
      <c r="CT35" s="828"/>
      <c r="CU35" s="828"/>
      <c r="CV35" s="829"/>
      <c r="CW35" s="827">
        <v>9566563</v>
      </c>
      <c r="CX35" s="828"/>
      <c r="CY35" s="828"/>
      <c r="CZ35" s="828"/>
      <c r="DA35" s="829"/>
      <c r="DB35" s="827">
        <v>1500000</v>
      </c>
      <c r="DC35" s="828"/>
      <c r="DD35" s="828"/>
      <c r="DE35" s="828"/>
      <c r="DF35" s="829"/>
      <c r="DG35" s="827" t="s">
        <v>513</v>
      </c>
      <c r="DH35" s="828"/>
      <c r="DI35" s="828"/>
      <c r="DJ35" s="828"/>
      <c r="DK35" s="829"/>
      <c r="DL35" s="827" t="s">
        <v>513</v>
      </c>
      <c r="DM35" s="828"/>
      <c r="DN35" s="828"/>
      <c r="DO35" s="828"/>
      <c r="DP35" s="829"/>
      <c r="DQ35" s="827" t="s">
        <v>513</v>
      </c>
      <c r="DR35" s="828"/>
      <c r="DS35" s="828"/>
      <c r="DT35" s="828"/>
      <c r="DU35" s="829"/>
      <c r="DV35" s="830"/>
      <c r="DW35" s="811"/>
      <c r="DX35" s="811"/>
      <c r="DY35" s="811"/>
      <c r="DZ35" s="812"/>
      <c r="EA35" s="246"/>
    </row>
    <row r="36" spans="1:131" s="247" customFormat="1" ht="26.25" customHeight="1" x14ac:dyDescent="0.2">
      <c r="A36" s="266">
        <v>9</v>
      </c>
      <c r="B36" s="797" t="s">
        <v>414</v>
      </c>
      <c r="C36" s="798"/>
      <c r="D36" s="798"/>
      <c r="E36" s="798"/>
      <c r="F36" s="798"/>
      <c r="G36" s="798"/>
      <c r="H36" s="798"/>
      <c r="I36" s="798"/>
      <c r="J36" s="798"/>
      <c r="K36" s="798"/>
      <c r="L36" s="798"/>
      <c r="M36" s="798"/>
      <c r="N36" s="798"/>
      <c r="O36" s="798"/>
      <c r="P36" s="799"/>
      <c r="Q36" s="800">
        <v>94605</v>
      </c>
      <c r="R36" s="801"/>
      <c r="S36" s="801"/>
      <c r="T36" s="801"/>
      <c r="U36" s="801"/>
      <c r="V36" s="801">
        <v>77733</v>
      </c>
      <c r="W36" s="801"/>
      <c r="X36" s="801"/>
      <c r="Y36" s="801"/>
      <c r="Z36" s="801"/>
      <c r="AA36" s="801">
        <v>16872</v>
      </c>
      <c r="AB36" s="801"/>
      <c r="AC36" s="801"/>
      <c r="AD36" s="801"/>
      <c r="AE36" s="802"/>
      <c r="AF36" s="803" t="s">
        <v>127</v>
      </c>
      <c r="AG36" s="804"/>
      <c r="AH36" s="804"/>
      <c r="AI36" s="804"/>
      <c r="AJ36" s="805"/>
      <c r="AK36" s="877">
        <v>10557</v>
      </c>
      <c r="AL36" s="878"/>
      <c r="AM36" s="878"/>
      <c r="AN36" s="878"/>
      <c r="AO36" s="878"/>
      <c r="AP36" s="878">
        <v>444814</v>
      </c>
      <c r="AQ36" s="878"/>
      <c r="AR36" s="878"/>
      <c r="AS36" s="878"/>
      <c r="AT36" s="878"/>
      <c r="AU36" s="878">
        <v>108979</v>
      </c>
      <c r="AV36" s="878"/>
      <c r="AW36" s="878"/>
      <c r="AX36" s="878"/>
      <c r="AY36" s="878"/>
      <c r="AZ36" s="879" t="s">
        <v>513</v>
      </c>
      <c r="BA36" s="879"/>
      <c r="BB36" s="879"/>
      <c r="BC36" s="879"/>
      <c r="BD36" s="879"/>
      <c r="BE36" s="875" t="s">
        <v>585</v>
      </c>
      <c r="BF36" s="875"/>
      <c r="BG36" s="875"/>
      <c r="BH36" s="875"/>
      <c r="BI36" s="876"/>
      <c r="BJ36" s="252"/>
      <c r="BK36" s="252"/>
      <c r="BL36" s="252"/>
      <c r="BM36" s="252"/>
      <c r="BN36" s="252"/>
      <c r="BO36" s="265"/>
      <c r="BP36" s="265"/>
      <c r="BQ36" s="262">
        <v>30</v>
      </c>
      <c r="BR36" s="263"/>
      <c r="BS36" s="813" t="s">
        <v>626</v>
      </c>
      <c r="BT36" s="814"/>
      <c r="BU36" s="814"/>
      <c r="BV36" s="814"/>
      <c r="BW36" s="814"/>
      <c r="BX36" s="814"/>
      <c r="BY36" s="814"/>
      <c r="BZ36" s="814"/>
      <c r="CA36" s="814"/>
      <c r="CB36" s="814"/>
      <c r="CC36" s="814"/>
      <c r="CD36" s="814"/>
      <c r="CE36" s="814"/>
      <c r="CF36" s="814"/>
      <c r="CG36" s="815"/>
      <c r="CH36" s="827">
        <v>140840</v>
      </c>
      <c r="CI36" s="828"/>
      <c r="CJ36" s="828"/>
      <c r="CK36" s="828"/>
      <c r="CL36" s="829"/>
      <c r="CM36" s="827">
        <v>1267372</v>
      </c>
      <c r="CN36" s="828"/>
      <c r="CO36" s="828"/>
      <c r="CP36" s="828"/>
      <c r="CQ36" s="829"/>
      <c r="CR36" s="827">
        <v>600000</v>
      </c>
      <c r="CS36" s="828"/>
      <c r="CT36" s="828"/>
      <c r="CU36" s="828"/>
      <c r="CV36" s="829"/>
      <c r="CW36" s="827" t="s">
        <v>513</v>
      </c>
      <c r="CX36" s="828"/>
      <c r="CY36" s="828"/>
      <c r="CZ36" s="828"/>
      <c r="DA36" s="829"/>
      <c r="DB36" s="827" t="s">
        <v>513</v>
      </c>
      <c r="DC36" s="828"/>
      <c r="DD36" s="828"/>
      <c r="DE36" s="828"/>
      <c r="DF36" s="829"/>
      <c r="DG36" s="827" t="s">
        <v>513</v>
      </c>
      <c r="DH36" s="828"/>
      <c r="DI36" s="828"/>
      <c r="DJ36" s="828"/>
      <c r="DK36" s="829"/>
      <c r="DL36" s="827" t="s">
        <v>513</v>
      </c>
      <c r="DM36" s="828"/>
      <c r="DN36" s="828"/>
      <c r="DO36" s="828"/>
      <c r="DP36" s="829"/>
      <c r="DQ36" s="827" t="s">
        <v>513</v>
      </c>
      <c r="DR36" s="828"/>
      <c r="DS36" s="828"/>
      <c r="DT36" s="828"/>
      <c r="DU36" s="829"/>
      <c r="DV36" s="830"/>
      <c r="DW36" s="811"/>
      <c r="DX36" s="811"/>
      <c r="DY36" s="811"/>
      <c r="DZ36" s="812"/>
      <c r="EA36" s="246"/>
    </row>
    <row r="37" spans="1:131" s="247" customFormat="1" ht="26.25" customHeight="1" x14ac:dyDescent="0.2">
      <c r="A37" s="266">
        <v>10</v>
      </c>
      <c r="B37" s="797" t="s">
        <v>415</v>
      </c>
      <c r="C37" s="798"/>
      <c r="D37" s="798"/>
      <c r="E37" s="798"/>
      <c r="F37" s="798"/>
      <c r="G37" s="798"/>
      <c r="H37" s="798"/>
      <c r="I37" s="798"/>
      <c r="J37" s="798"/>
      <c r="K37" s="798"/>
      <c r="L37" s="798"/>
      <c r="M37" s="798"/>
      <c r="N37" s="798"/>
      <c r="O37" s="798"/>
      <c r="P37" s="799"/>
      <c r="Q37" s="800">
        <v>7668</v>
      </c>
      <c r="R37" s="801"/>
      <c r="S37" s="801"/>
      <c r="T37" s="801"/>
      <c r="U37" s="801"/>
      <c r="V37" s="801">
        <v>7668</v>
      </c>
      <c r="W37" s="801"/>
      <c r="X37" s="801"/>
      <c r="Y37" s="801"/>
      <c r="Z37" s="801"/>
      <c r="AA37" s="801" t="s">
        <v>513</v>
      </c>
      <c r="AB37" s="801"/>
      <c r="AC37" s="801"/>
      <c r="AD37" s="801"/>
      <c r="AE37" s="802"/>
      <c r="AF37" s="803" t="s">
        <v>127</v>
      </c>
      <c r="AG37" s="804"/>
      <c r="AH37" s="804"/>
      <c r="AI37" s="804"/>
      <c r="AJ37" s="805"/>
      <c r="AK37" s="877">
        <v>2530</v>
      </c>
      <c r="AL37" s="878"/>
      <c r="AM37" s="878"/>
      <c r="AN37" s="878"/>
      <c r="AO37" s="878"/>
      <c r="AP37" s="878">
        <v>20118</v>
      </c>
      <c r="AQ37" s="878"/>
      <c r="AR37" s="878"/>
      <c r="AS37" s="878"/>
      <c r="AT37" s="878"/>
      <c r="AU37" s="878">
        <v>11367</v>
      </c>
      <c r="AV37" s="878"/>
      <c r="AW37" s="878"/>
      <c r="AX37" s="878"/>
      <c r="AY37" s="878"/>
      <c r="AZ37" s="879" t="s">
        <v>513</v>
      </c>
      <c r="BA37" s="879"/>
      <c r="BB37" s="879"/>
      <c r="BC37" s="879"/>
      <c r="BD37" s="879"/>
      <c r="BE37" s="875" t="s">
        <v>586</v>
      </c>
      <c r="BF37" s="875"/>
      <c r="BG37" s="875"/>
      <c r="BH37" s="875"/>
      <c r="BI37" s="876"/>
      <c r="BJ37" s="252"/>
      <c r="BK37" s="252"/>
      <c r="BL37" s="252"/>
      <c r="BM37" s="252"/>
      <c r="BN37" s="252"/>
      <c r="BO37" s="265"/>
      <c r="BP37" s="265"/>
      <c r="BQ37" s="262">
        <v>31</v>
      </c>
      <c r="BR37" s="263"/>
      <c r="BS37" s="813"/>
      <c r="BT37" s="814"/>
      <c r="BU37" s="814"/>
      <c r="BV37" s="814"/>
      <c r="BW37" s="814"/>
      <c r="BX37" s="814"/>
      <c r="BY37" s="814"/>
      <c r="BZ37" s="814"/>
      <c r="CA37" s="814"/>
      <c r="CB37" s="814"/>
      <c r="CC37" s="814"/>
      <c r="CD37" s="814"/>
      <c r="CE37" s="814"/>
      <c r="CF37" s="814"/>
      <c r="CG37" s="815"/>
      <c r="CH37" s="880"/>
      <c r="CI37" s="807"/>
      <c r="CJ37" s="807"/>
      <c r="CK37" s="807"/>
      <c r="CL37" s="881"/>
      <c r="CM37" s="880"/>
      <c r="CN37" s="807"/>
      <c r="CO37" s="807"/>
      <c r="CP37" s="807"/>
      <c r="CQ37" s="881"/>
      <c r="CR37" s="880"/>
      <c r="CS37" s="807"/>
      <c r="CT37" s="807"/>
      <c r="CU37" s="807"/>
      <c r="CV37" s="881"/>
      <c r="CW37" s="880"/>
      <c r="CX37" s="807"/>
      <c r="CY37" s="807"/>
      <c r="CZ37" s="807"/>
      <c r="DA37" s="881"/>
      <c r="DB37" s="880"/>
      <c r="DC37" s="807"/>
      <c r="DD37" s="807"/>
      <c r="DE37" s="807"/>
      <c r="DF37" s="881"/>
      <c r="DG37" s="880"/>
      <c r="DH37" s="807"/>
      <c r="DI37" s="807"/>
      <c r="DJ37" s="807"/>
      <c r="DK37" s="881"/>
      <c r="DL37" s="880"/>
      <c r="DM37" s="807"/>
      <c r="DN37" s="807"/>
      <c r="DO37" s="807"/>
      <c r="DP37" s="881"/>
      <c r="DQ37" s="880"/>
      <c r="DR37" s="807"/>
      <c r="DS37" s="807"/>
      <c r="DT37" s="807"/>
      <c r="DU37" s="881"/>
      <c r="DV37" s="830"/>
      <c r="DW37" s="811"/>
      <c r="DX37" s="811"/>
      <c r="DY37" s="811"/>
      <c r="DZ37" s="812"/>
      <c r="EA37" s="246"/>
    </row>
    <row r="38" spans="1:131" s="247" customFormat="1" ht="26.25" customHeight="1" x14ac:dyDescent="0.2">
      <c r="A38" s="266">
        <v>11</v>
      </c>
      <c r="B38" s="797" t="s">
        <v>416</v>
      </c>
      <c r="C38" s="798"/>
      <c r="D38" s="798"/>
      <c r="E38" s="798"/>
      <c r="F38" s="798"/>
      <c r="G38" s="798"/>
      <c r="H38" s="798"/>
      <c r="I38" s="798"/>
      <c r="J38" s="798"/>
      <c r="K38" s="798"/>
      <c r="L38" s="798"/>
      <c r="M38" s="798"/>
      <c r="N38" s="798"/>
      <c r="O38" s="798"/>
      <c r="P38" s="799"/>
      <c r="Q38" s="800">
        <v>3481</v>
      </c>
      <c r="R38" s="801"/>
      <c r="S38" s="801"/>
      <c r="T38" s="801"/>
      <c r="U38" s="801"/>
      <c r="V38" s="801">
        <v>3481</v>
      </c>
      <c r="W38" s="801"/>
      <c r="X38" s="801"/>
      <c r="Y38" s="801"/>
      <c r="Z38" s="801"/>
      <c r="AA38" s="801" t="s">
        <v>513</v>
      </c>
      <c r="AB38" s="801"/>
      <c r="AC38" s="801"/>
      <c r="AD38" s="801"/>
      <c r="AE38" s="802"/>
      <c r="AF38" s="803" t="s">
        <v>127</v>
      </c>
      <c r="AG38" s="804"/>
      <c r="AH38" s="804"/>
      <c r="AI38" s="804"/>
      <c r="AJ38" s="805"/>
      <c r="AK38" s="877">
        <v>681</v>
      </c>
      <c r="AL38" s="878"/>
      <c r="AM38" s="878"/>
      <c r="AN38" s="878"/>
      <c r="AO38" s="878"/>
      <c r="AP38" s="878">
        <v>3514</v>
      </c>
      <c r="AQ38" s="878"/>
      <c r="AR38" s="878"/>
      <c r="AS38" s="878"/>
      <c r="AT38" s="878"/>
      <c r="AU38" s="878" t="s">
        <v>513</v>
      </c>
      <c r="AV38" s="878"/>
      <c r="AW38" s="878"/>
      <c r="AX38" s="878"/>
      <c r="AY38" s="878"/>
      <c r="AZ38" s="879" t="s">
        <v>513</v>
      </c>
      <c r="BA38" s="879"/>
      <c r="BB38" s="879"/>
      <c r="BC38" s="879"/>
      <c r="BD38" s="879"/>
      <c r="BE38" s="875" t="s">
        <v>586</v>
      </c>
      <c r="BF38" s="875"/>
      <c r="BG38" s="875"/>
      <c r="BH38" s="875"/>
      <c r="BI38" s="876"/>
      <c r="BJ38" s="252"/>
      <c r="BK38" s="252"/>
      <c r="BL38" s="252"/>
      <c r="BM38" s="252"/>
      <c r="BN38" s="252"/>
      <c r="BO38" s="265"/>
      <c r="BP38" s="265"/>
      <c r="BQ38" s="262">
        <v>32</v>
      </c>
      <c r="BR38" s="263"/>
      <c r="BS38" s="813"/>
      <c r="BT38" s="814"/>
      <c r="BU38" s="814"/>
      <c r="BV38" s="814"/>
      <c r="BW38" s="814"/>
      <c r="BX38" s="814"/>
      <c r="BY38" s="814"/>
      <c r="BZ38" s="814"/>
      <c r="CA38" s="814"/>
      <c r="CB38" s="814"/>
      <c r="CC38" s="814"/>
      <c r="CD38" s="814"/>
      <c r="CE38" s="814"/>
      <c r="CF38" s="814"/>
      <c r="CG38" s="815"/>
      <c r="CH38" s="880"/>
      <c r="CI38" s="807"/>
      <c r="CJ38" s="807"/>
      <c r="CK38" s="807"/>
      <c r="CL38" s="881"/>
      <c r="CM38" s="880"/>
      <c r="CN38" s="807"/>
      <c r="CO38" s="807"/>
      <c r="CP38" s="807"/>
      <c r="CQ38" s="881"/>
      <c r="CR38" s="880"/>
      <c r="CS38" s="807"/>
      <c r="CT38" s="807"/>
      <c r="CU38" s="807"/>
      <c r="CV38" s="881"/>
      <c r="CW38" s="880"/>
      <c r="CX38" s="807"/>
      <c r="CY38" s="807"/>
      <c r="CZ38" s="807"/>
      <c r="DA38" s="881"/>
      <c r="DB38" s="880"/>
      <c r="DC38" s="807"/>
      <c r="DD38" s="807"/>
      <c r="DE38" s="807"/>
      <c r="DF38" s="881"/>
      <c r="DG38" s="880"/>
      <c r="DH38" s="807"/>
      <c r="DI38" s="807"/>
      <c r="DJ38" s="807"/>
      <c r="DK38" s="881"/>
      <c r="DL38" s="880"/>
      <c r="DM38" s="807"/>
      <c r="DN38" s="807"/>
      <c r="DO38" s="807"/>
      <c r="DP38" s="881"/>
      <c r="DQ38" s="880"/>
      <c r="DR38" s="807"/>
      <c r="DS38" s="807"/>
      <c r="DT38" s="807"/>
      <c r="DU38" s="881"/>
      <c r="DV38" s="830"/>
      <c r="DW38" s="811"/>
      <c r="DX38" s="811"/>
      <c r="DY38" s="811"/>
      <c r="DZ38" s="812"/>
      <c r="EA38" s="246"/>
    </row>
    <row r="39" spans="1:131" s="247" customFormat="1" ht="26.25" customHeight="1" x14ac:dyDescent="0.2">
      <c r="A39" s="266">
        <v>12</v>
      </c>
      <c r="B39" s="797" t="s">
        <v>417</v>
      </c>
      <c r="C39" s="798"/>
      <c r="D39" s="798"/>
      <c r="E39" s="798"/>
      <c r="F39" s="798"/>
      <c r="G39" s="798"/>
      <c r="H39" s="798"/>
      <c r="I39" s="798"/>
      <c r="J39" s="798"/>
      <c r="K39" s="798"/>
      <c r="L39" s="798"/>
      <c r="M39" s="798"/>
      <c r="N39" s="798"/>
      <c r="O39" s="798"/>
      <c r="P39" s="799"/>
      <c r="Q39" s="800">
        <v>663</v>
      </c>
      <c r="R39" s="801"/>
      <c r="S39" s="801"/>
      <c r="T39" s="801"/>
      <c r="U39" s="801"/>
      <c r="V39" s="801">
        <v>663</v>
      </c>
      <c r="W39" s="801"/>
      <c r="X39" s="801"/>
      <c r="Y39" s="801"/>
      <c r="Z39" s="801"/>
      <c r="AA39" s="801" t="s">
        <v>513</v>
      </c>
      <c r="AB39" s="801"/>
      <c r="AC39" s="801"/>
      <c r="AD39" s="801"/>
      <c r="AE39" s="802"/>
      <c r="AF39" s="803" t="s">
        <v>127</v>
      </c>
      <c r="AG39" s="804"/>
      <c r="AH39" s="804"/>
      <c r="AI39" s="804"/>
      <c r="AJ39" s="805"/>
      <c r="AK39" s="877">
        <v>308</v>
      </c>
      <c r="AL39" s="878"/>
      <c r="AM39" s="878"/>
      <c r="AN39" s="878"/>
      <c r="AO39" s="878"/>
      <c r="AP39" s="878">
        <v>2074</v>
      </c>
      <c r="AQ39" s="878"/>
      <c r="AR39" s="878"/>
      <c r="AS39" s="878"/>
      <c r="AT39" s="878"/>
      <c r="AU39" s="878">
        <v>952</v>
      </c>
      <c r="AV39" s="878"/>
      <c r="AW39" s="878"/>
      <c r="AX39" s="878"/>
      <c r="AY39" s="878"/>
      <c r="AZ39" s="879" t="s">
        <v>513</v>
      </c>
      <c r="BA39" s="879"/>
      <c r="BB39" s="879"/>
      <c r="BC39" s="879"/>
      <c r="BD39" s="879"/>
      <c r="BE39" s="875" t="s">
        <v>586</v>
      </c>
      <c r="BF39" s="875"/>
      <c r="BG39" s="875"/>
      <c r="BH39" s="875"/>
      <c r="BI39" s="876"/>
      <c r="BJ39" s="252"/>
      <c r="BK39" s="252"/>
      <c r="BL39" s="252"/>
      <c r="BM39" s="252"/>
      <c r="BN39" s="252"/>
      <c r="BO39" s="265"/>
      <c r="BP39" s="265"/>
      <c r="BQ39" s="262">
        <v>33</v>
      </c>
      <c r="BR39" s="263"/>
      <c r="BS39" s="813"/>
      <c r="BT39" s="814"/>
      <c r="BU39" s="814"/>
      <c r="BV39" s="814"/>
      <c r="BW39" s="814"/>
      <c r="BX39" s="814"/>
      <c r="BY39" s="814"/>
      <c r="BZ39" s="814"/>
      <c r="CA39" s="814"/>
      <c r="CB39" s="814"/>
      <c r="CC39" s="814"/>
      <c r="CD39" s="814"/>
      <c r="CE39" s="814"/>
      <c r="CF39" s="814"/>
      <c r="CG39" s="815"/>
      <c r="CH39" s="880"/>
      <c r="CI39" s="807"/>
      <c r="CJ39" s="807"/>
      <c r="CK39" s="807"/>
      <c r="CL39" s="881"/>
      <c r="CM39" s="880"/>
      <c r="CN39" s="807"/>
      <c r="CO39" s="807"/>
      <c r="CP39" s="807"/>
      <c r="CQ39" s="881"/>
      <c r="CR39" s="880"/>
      <c r="CS39" s="807"/>
      <c r="CT39" s="807"/>
      <c r="CU39" s="807"/>
      <c r="CV39" s="881"/>
      <c r="CW39" s="880"/>
      <c r="CX39" s="807"/>
      <c r="CY39" s="807"/>
      <c r="CZ39" s="807"/>
      <c r="DA39" s="881"/>
      <c r="DB39" s="880"/>
      <c r="DC39" s="807"/>
      <c r="DD39" s="807"/>
      <c r="DE39" s="807"/>
      <c r="DF39" s="881"/>
      <c r="DG39" s="880"/>
      <c r="DH39" s="807"/>
      <c r="DI39" s="807"/>
      <c r="DJ39" s="807"/>
      <c r="DK39" s="881"/>
      <c r="DL39" s="880"/>
      <c r="DM39" s="807"/>
      <c r="DN39" s="807"/>
      <c r="DO39" s="807"/>
      <c r="DP39" s="881"/>
      <c r="DQ39" s="880"/>
      <c r="DR39" s="807"/>
      <c r="DS39" s="807"/>
      <c r="DT39" s="807"/>
      <c r="DU39" s="881"/>
      <c r="DV39" s="830"/>
      <c r="DW39" s="811"/>
      <c r="DX39" s="811"/>
      <c r="DY39" s="811"/>
      <c r="DZ39" s="812"/>
      <c r="EA39" s="246"/>
    </row>
    <row r="40" spans="1:131" s="247" customFormat="1" ht="26.25" customHeight="1" x14ac:dyDescent="0.2">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2"/>
      <c r="BK40" s="252"/>
      <c r="BL40" s="252"/>
      <c r="BM40" s="252"/>
      <c r="BN40" s="252"/>
      <c r="BO40" s="265"/>
      <c r="BP40" s="265"/>
      <c r="BQ40" s="262">
        <v>34</v>
      </c>
      <c r="BR40" s="263"/>
      <c r="BS40" s="813"/>
      <c r="BT40" s="814"/>
      <c r="BU40" s="814"/>
      <c r="BV40" s="814"/>
      <c r="BW40" s="814"/>
      <c r="BX40" s="814"/>
      <c r="BY40" s="814"/>
      <c r="BZ40" s="814"/>
      <c r="CA40" s="814"/>
      <c r="CB40" s="814"/>
      <c r="CC40" s="814"/>
      <c r="CD40" s="814"/>
      <c r="CE40" s="814"/>
      <c r="CF40" s="814"/>
      <c r="CG40" s="815"/>
      <c r="CH40" s="880"/>
      <c r="CI40" s="807"/>
      <c r="CJ40" s="807"/>
      <c r="CK40" s="807"/>
      <c r="CL40" s="881"/>
      <c r="CM40" s="880"/>
      <c r="CN40" s="807"/>
      <c r="CO40" s="807"/>
      <c r="CP40" s="807"/>
      <c r="CQ40" s="881"/>
      <c r="CR40" s="880"/>
      <c r="CS40" s="807"/>
      <c r="CT40" s="807"/>
      <c r="CU40" s="807"/>
      <c r="CV40" s="881"/>
      <c r="CW40" s="880"/>
      <c r="CX40" s="807"/>
      <c r="CY40" s="807"/>
      <c r="CZ40" s="807"/>
      <c r="DA40" s="881"/>
      <c r="DB40" s="880"/>
      <c r="DC40" s="807"/>
      <c r="DD40" s="807"/>
      <c r="DE40" s="807"/>
      <c r="DF40" s="881"/>
      <c r="DG40" s="880"/>
      <c r="DH40" s="807"/>
      <c r="DI40" s="807"/>
      <c r="DJ40" s="807"/>
      <c r="DK40" s="881"/>
      <c r="DL40" s="880"/>
      <c r="DM40" s="807"/>
      <c r="DN40" s="807"/>
      <c r="DO40" s="807"/>
      <c r="DP40" s="881"/>
      <c r="DQ40" s="880"/>
      <c r="DR40" s="807"/>
      <c r="DS40" s="807"/>
      <c r="DT40" s="807"/>
      <c r="DU40" s="881"/>
      <c r="DV40" s="830"/>
      <c r="DW40" s="811"/>
      <c r="DX40" s="811"/>
      <c r="DY40" s="811"/>
      <c r="DZ40" s="812"/>
      <c r="EA40" s="246"/>
    </row>
    <row r="41" spans="1:131" s="247" customFormat="1" ht="26.25" customHeight="1" x14ac:dyDescent="0.2">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2"/>
      <c r="BK41" s="252"/>
      <c r="BL41" s="252"/>
      <c r="BM41" s="252"/>
      <c r="BN41" s="252"/>
      <c r="BO41" s="265"/>
      <c r="BP41" s="265"/>
      <c r="BQ41" s="262">
        <v>35</v>
      </c>
      <c r="BR41" s="263"/>
      <c r="BS41" s="813"/>
      <c r="BT41" s="814"/>
      <c r="BU41" s="814"/>
      <c r="BV41" s="814"/>
      <c r="BW41" s="814"/>
      <c r="BX41" s="814"/>
      <c r="BY41" s="814"/>
      <c r="BZ41" s="814"/>
      <c r="CA41" s="814"/>
      <c r="CB41" s="814"/>
      <c r="CC41" s="814"/>
      <c r="CD41" s="814"/>
      <c r="CE41" s="814"/>
      <c r="CF41" s="814"/>
      <c r="CG41" s="815"/>
      <c r="CH41" s="880"/>
      <c r="CI41" s="807"/>
      <c r="CJ41" s="807"/>
      <c r="CK41" s="807"/>
      <c r="CL41" s="881"/>
      <c r="CM41" s="880"/>
      <c r="CN41" s="807"/>
      <c r="CO41" s="807"/>
      <c r="CP41" s="807"/>
      <c r="CQ41" s="881"/>
      <c r="CR41" s="880"/>
      <c r="CS41" s="807"/>
      <c r="CT41" s="807"/>
      <c r="CU41" s="807"/>
      <c r="CV41" s="881"/>
      <c r="CW41" s="880"/>
      <c r="CX41" s="807"/>
      <c r="CY41" s="807"/>
      <c r="CZ41" s="807"/>
      <c r="DA41" s="881"/>
      <c r="DB41" s="880"/>
      <c r="DC41" s="807"/>
      <c r="DD41" s="807"/>
      <c r="DE41" s="807"/>
      <c r="DF41" s="881"/>
      <c r="DG41" s="880"/>
      <c r="DH41" s="807"/>
      <c r="DI41" s="807"/>
      <c r="DJ41" s="807"/>
      <c r="DK41" s="881"/>
      <c r="DL41" s="880"/>
      <c r="DM41" s="807"/>
      <c r="DN41" s="807"/>
      <c r="DO41" s="807"/>
      <c r="DP41" s="881"/>
      <c r="DQ41" s="880"/>
      <c r="DR41" s="807"/>
      <c r="DS41" s="807"/>
      <c r="DT41" s="807"/>
      <c r="DU41" s="881"/>
      <c r="DV41" s="830"/>
      <c r="DW41" s="811"/>
      <c r="DX41" s="811"/>
      <c r="DY41" s="811"/>
      <c r="DZ41" s="812"/>
      <c r="EA41" s="246"/>
    </row>
    <row r="42" spans="1:131" s="247" customFormat="1" ht="26.25" customHeight="1" x14ac:dyDescent="0.2">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2"/>
      <c r="BK42" s="252"/>
      <c r="BL42" s="252"/>
      <c r="BM42" s="252"/>
      <c r="BN42" s="252"/>
      <c r="BO42" s="265"/>
      <c r="BP42" s="265"/>
      <c r="BQ42" s="262">
        <v>36</v>
      </c>
      <c r="BR42" s="263"/>
      <c r="BS42" s="813"/>
      <c r="BT42" s="814"/>
      <c r="BU42" s="814"/>
      <c r="BV42" s="814"/>
      <c r="BW42" s="814"/>
      <c r="BX42" s="814"/>
      <c r="BY42" s="814"/>
      <c r="BZ42" s="814"/>
      <c r="CA42" s="814"/>
      <c r="CB42" s="814"/>
      <c r="CC42" s="814"/>
      <c r="CD42" s="814"/>
      <c r="CE42" s="814"/>
      <c r="CF42" s="814"/>
      <c r="CG42" s="815"/>
      <c r="CH42" s="880"/>
      <c r="CI42" s="807"/>
      <c r="CJ42" s="807"/>
      <c r="CK42" s="807"/>
      <c r="CL42" s="881"/>
      <c r="CM42" s="880"/>
      <c r="CN42" s="807"/>
      <c r="CO42" s="807"/>
      <c r="CP42" s="807"/>
      <c r="CQ42" s="881"/>
      <c r="CR42" s="880"/>
      <c r="CS42" s="807"/>
      <c r="CT42" s="807"/>
      <c r="CU42" s="807"/>
      <c r="CV42" s="881"/>
      <c r="CW42" s="880"/>
      <c r="CX42" s="807"/>
      <c r="CY42" s="807"/>
      <c r="CZ42" s="807"/>
      <c r="DA42" s="881"/>
      <c r="DB42" s="880"/>
      <c r="DC42" s="807"/>
      <c r="DD42" s="807"/>
      <c r="DE42" s="807"/>
      <c r="DF42" s="881"/>
      <c r="DG42" s="880"/>
      <c r="DH42" s="807"/>
      <c r="DI42" s="807"/>
      <c r="DJ42" s="807"/>
      <c r="DK42" s="881"/>
      <c r="DL42" s="880"/>
      <c r="DM42" s="807"/>
      <c r="DN42" s="807"/>
      <c r="DO42" s="807"/>
      <c r="DP42" s="881"/>
      <c r="DQ42" s="880"/>
      <c r="DR42" s="807"/>
      <c r="DS42" s="807"/>
      <c r="DT42" s="807"/>
      <c r="DU42" s="881"/>
      <c r="DV42" s="830"/>
      <c r="DW42" s="811"/>
      <c r="DX42" s="811"/>
      <c r="DY42" s="811"/>
      <c r="DZ42" s="812"/>
      <c r="EA42" s="246"/>
    </row>
    <row r="43" spans="1:131" s="247" customFormat="1" ht="26.25" customHeight="1" x14ac:dyDescent="0.2">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2"/>
      <c r="BK43" s="252"/>
      <c r="BL43" s="252"/>
      <c r="BM43" s="252"/>
      <c r="BN43" s="252"/>
      <c r="BO43" s="265"/>
      <c r="BP43" s="265"/>
      <c r="BQ43" s="262">
        <v>37</v>
      </c>
      <c r="BR43" s="263"/>
      <c r="BS43" s="813"/>
      <c r="BT43" s="814"/>
      <c r="BU43" s="814"/>
      <c r="BV43" s="814"/>
      <c r="BW43" s="814"/>
      <c r="BX43" s="814"/>
      <c r="BY43" s="814"/>
      <c r="BZ43" s="814"/>
      <c r="CA43" s="814"/>
      <c r="CB43" s="814"/>
      <c r="CC43" s="814"/>
      <c r="CD43" s="814"/>
      <c r="CE43" s="814"/>
      <c r="CF43" s="814"/>
      <c r="CG43" s="815"/>
      <c r="CH43" s="880"/>
      <c r="CI43" s="807"/>
      <c r="CJ43" s="807"/>
      <c r="CK43" s="807"/>
      <c r="CL43" s="881"/>
      <c r="CM43" s="880"/>
      <c r="CN43" s="807"/>
      <c r="CO43" s="807"/>
      <c r="CP43" s="807"/>
      <c r="CQ43" s="881"/>
      <c r="CR43" s="880"/>
      <c r="CS43" s="807"/>
      <c r="CT43" s="807"/>
      <c r="CU43" s="807"/>
      <c r="CV43" s="881"/>
      <c r="CW43" s="880"/>
      <c r="CX43" s="807"/>
      <c r="CY43" s="807"/>
      <c r="CZ43" s="807"/>
      <c r="DA43" s="881"/>
      <c r="DB43" s="880"/>
      <c r="DC43" s="807"/>
      <c r="DD43" s="807"/>
      <c r="DE43" s="807"/>
      <c r="DF43" s="881"/>
      <c r="DG43" s="880"/>
      <c r="DH43" s="807"/>
      <c r="DI43" s="807"/>
      <c r="DJ43" s="807"/>
      <c r="DK43" s="881"/>
      <c r="DL43" s="880"/>
      <c r="DM43" s="807"/>
      <c r="DN43" s="807"/>
      <c r="DO43" s="807"/>
      <c r="DP43" s="881"/>
      <c r="DQ43" s="880"/>
      <c r="DR43" s="807"/>
      <c r="DS43" s="807"/>
      <c r="DT43" s="807"/>
      <c r="DU43" s="881"/>
      <c r="DV43" s="830"/>
      <c r="DW43" s="811"/>
      <c r="DX43" s="811"/>
      <c r="DY43" s="811"/>
      <c r="DZ43" s="812"/>
      <c r="EA43" s="246"/>
    </row>
    <row r="44" spans="1:131" s="247" customFormat="1" ht="26.25" customHeight="1" x14ac:dyDescent="0.2">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2"/>
      <c r="BK44" s="252"/>
      <c r="BL44" s="252"/>
      <c r="BM44" s="252"/>
      <c r="BN44" s="252"/>
      <c r="BO44" s="265"/>
      <c r="BP44" s="265"/>
      <c r="BQ44" s="262">
        <v>38</v>
      </c>
      <c r="BR44" s="263"/>
      <c r="BS44" s="813"/>
      <c r="BT44" s="814"/>
      <c r="BU44" s="814"/>
      <c r="BV44" s="814"/>
      <c r="BW44" s="814"/>
      <c r="BX44" s="814"/>
      <c r="BY44" s="814"/>
      <c r="BZ44" s="814"/>
      <c r="CA44" s="814"/>
      <c r="CB44" s="814"/>
      <c r="CC44" s="814"/>
      <c r="CD44" s="814"/>
      <c r="CE44" s="814"/>
      <c r="CF44" s="814"/>
      <c r="CG44" s="815"/>
      <c r="CH44" s="880"/>
      <c r="CI44" s="807"/>
      <c r="CJ44" s="807"/>
      <c r="CK44" s="807"/>
      <c r="CL44" s="881"/>
      <c r="CM44" s="880"/>
      <c r="CN44" s="807"/>
      <c r="CO44" s="807"/>
      <c r="CP44" s="807"/>
      <c r="CQ44" s="881"/>
      <c r="CR44" s="880"/>
      <c r="CS44" s="807"/>
      <c r="CT44" s="807"/>
      <c r="CU44" s="807"/>
      <c r="CV44" s="881"/>
      <c r="CW44" s="880"/>
      <c r="CX44" s="807"/>
      <c r="CY44" s="807"/>
      <c r="CZ44" s="807"/>
      <c r="DA44" s="881"/>
      <c r="DB44" s="880"/>
      <c r="DC44" s="807"/>
      <c r="DD44" s="807"/>
      <c r="DE44" s="807"/>
      <c r="DF44" s="881"/>
      <c r="DG44" s="880"/>
      <c r="DH44" s="807"/>
      <c r="DI44" s="807"/>
      <c r="DJ44" s="807"/>
      <c r="DK44" s="881"/>
      <c r="DL44" s="880"/>
      <c r="DM44" s="807"/>
      <c r="DN44" s="807"/>
      <c r="DO44" s="807"/>
      <c r="DP44" s="881"/>
      <c r="DQ44" s="880"/>
      <c r="DR44" s="807"/>
      <c r="DS44" s="807"/>
      <c r="DT44" s="807"/>
      <c r="DU44" s="881"/>
      <c r="DV44" s="830"/>
      <c r="DW44" s="811"/>
      <c r="DX44" s="811"/>
      <c r="DY44" s="811"/>
      <c r="DZ44" s="812"/>
      <c r="EA44" s="246"/>
    </row>
    <row r="45" spans="1:131" s="247" customFormat="1" ht="26.25" customHeight="1" x14ac:dyDescent="0.2">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2"/>
      <c r="BK45" s="252"/>
      <c r="BL45" s="252"/>
      <c r="BM45" s="252"/>
      <c r="BN45" s="252"/>
      <c r="BO45" s="265"/>
      <c r="BP45" s="265"/>
      <c r="BQ45" s="262">
        <v>39</v>
      </c>
      <c r="BR45" s="263"/>
      <c r="BS45" s="813"/>
      <c r="BT45" s="814"/>
      <c r="BU45" s="814"/>
      <c r="BV45" s="814"/>
      <c r="BW45" s="814"/>
      <c r="BX45" s="814"/>
      <c r="BY45" s="814"/>
      <c r="BZ45" s="814"/>
      <c r="CA45" s="814"/>
      <c r="CB45" s="814"/>
      <c r="CC45" s="814"/>
      <c r="CD45" s="814"/>
      <c r="CE45" s="814"/>
      <c r="CF45" s="814"/>
      <c r="CG45" s="815"/>
      <c r="CH45" s="880"/>
      <c r="CI45" s="807"/>
      <c r="CJ45" s="807"/>
      <c r="CK45" s="807"/>
      <c r="CL45" s="881"/>
      <c r="CM45" s="880"/>
      <c r="CN45" s="807"/>
      <c r="CO45" s="807"/>
      <c r="CP45" s="807"/>
      <c r="CQ45" s="881"/>
      <c r="CR45" s="880"/>
      <c r="CS45" s="807"/>
      <c r="CT45" s="807"/>
      <c r="CU45" s="807"/>
      <c r="CV45" s="881"/>
      <c r="CW45" s="880"/>
      <c r="CX45" s="807"/>
      <c r="CY45" s="807"/>
      <c r="CZ45" s="807"/>
      <c r="DA45" s="881"/>
      <c r="DB45" s="880"/>
      <c r="DC45" s="807"/>
      <c r="DD45" s="807"/>
      <c r="DE45" s="807"/>
      <c r="DF45" s="881"/>
      <c r="DG45" s="880"/>
      <c r="DH45" s="807"/>
      <c r="DI45" s="807"/>
      <c r="DJ45" s="807"/>
      <c r="DK45" s="881"/>
      <c r="DL45" s="880"/>
      <c r="DM45" s="807"/>
      <c r="DN45" s="807"/>
      <c r="DO45" s="807"/>
      <c r="DP45" s="881"/>
      <c r="DQ45" s="880"/>
      <c r="DR45" s="807"/>
      <c r="DS45" s="807"/>
      <c r="DT45" s="807"/>
      <c r="DU45" s="881"/>
      <c r="DV45" s="830"/>
      <c r="DW45" s="811"/>
      <c r="DX45" s="811"/>
      <c r="DY45" s="811"/>
      <c r="DZ45" s="812"/>
      <c r="EA45" s="246"/>
    </row>
    <row r="46" spans="1:131" s="247" customFormat="1" ht="26.25" customHeight="1" x14ac:dyDescent="0.2">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2"/>
      <c r="BK46" s="252"/>
      <c r="BL46" s="252"/>
      <c r="BM46" s="252"/>
      <c r="BN46" s="252"/>
      <c r="BO46" s="265"/>
      <c r="BP46" s="265"/>
      <c r="BQ46" s="262">
        <v>40</v>
      </c>
      <c r="BR46" s="263"/>
      <c r="BS46" s="813"/>
      <c r="BT46" s="814"/>
      <c r="BU46" s="814"/>
      <c r="BV46" s="814"/>
      <c r="BW46" s="814"/>
      <c r="BX46" s="814"/>
      <c r="BY46" s="814"/>
      <c r="BZ46" s="814"/>
      <c r="CA46" s="814"/>
      <c r="CB46" s="814"/>
      <c r="CC46" s="814"/>
      <c r="CD46" s="814"/>
      <c r="CE46" s="814"/>
      <c r="CF46" s="814"/>
      <c r="CG46" s="815"/>
      <c r="CH46" s="880"/>
      <c r="CI46" s="807"/>
      <c r="CJ46" s="807"/>
      <c r="CK46" s="807"/>
      <c r="CL46" s="881"/>
      <c r="CM46" s="880"/>
      <c r="CN46" s="807"/>
      <c r="CO46" s="807"/>
      <c r="CP46" s="807"/>
      <c r="CQ46" s="881"/>
      <c r="CR46" s="880"/>
      <c r="CS46" s="807"/>
      <c r="CT46" s="807"/>
      <c r="CU46" s="807"/>
      <c r="CV46" s="881"/>
      <c r="CW46" s="880"/>
      <c r="CX46" s="807"/>
      <c r="CY46" s="807"/>
      <c r="CZ46" s="807"/>
      <c r="DA46" s="881"/>
      <c r="DB46" s="880"/>
      <c r="DC46" s="807"/>
      <c r="DD46" s="807"/>
      <c r="DE46" s="807"/>
      <c r="DF46" s="881"/>
      <c r="DG46" s="880"/>
      <c r="DH46" s="807"/>
      <c r="DI46" s="807"/>
      <c r="DJ46" s="807"/>
      <c r="DK46" s="881"/>
      <c r="DL46" s="880"/>
      <c r="DM46" s="807"/>
      <c r="DN46" s="807"/>
      <c r="DO46" s="807"/>
      <c r="DP46" s="881"/>
      <c r="DQ46" s="880"/>
      <c r="DR46" s="807"/>
      <c r="DS46" s="807"/>
      <c r="DT46" s="807"/>
      <c r="DU46" s="881"/>
      <c r="DV46" s="830"/>
      <c r="DW46" s="811"/>
      <c r="DX46" s="811"/>
      <c r="DY46" s="811"/>
      <c r="DZ46" s="812"/>
      <c r="EA46" s="246"/>
    </row>
    <row r="47" spans="1:131" s="247" customFormat="1" ht="26.25" customHeight="1" x14ac:dyDescent="0.2">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2"/>
      <c r="BK47" s="252"/>
      <c r="BL47" s="252"/>
      <c r="BM47" s="252"/>
      <c r="BN47" s="252"/>
      <c r="BO47" s="265"/>
      <c r="BP47" s="265"/>
      <c r="BQ47" s="262">
        <v>41</v>
      </c>
      <c r="BR47" s="263"/>
      <c r="BS47" s="813"/>
      <c r="BT47" s="814"/>
      <c r="BU47" s="814"/>
      <c r="BV47" s="814"/>
      <c r="BW47" s="814"/>
      <c r="BX47" s="814"/>
      <c r="BY47" s="814"/>
      <c r="BZ47" s="814"/>
      <c r="CA47" s="814"/>
      <c r="CB47" s="814"/>
      <c r="CC47" s="814"/>
      <c r="CD47" s="814"/>
      <c r="CE47" s="814"/>
      <c r="CF47" s="814"/>
      <c r="CG47" s="815"/>
      <c r="CH47" s="880"/>
      <c r="CI47" s="807"/>
      <c r="CJ47" s="807"/>
      <c r="CK47" s="807"/>
      <c r="CL47" s="881"/>
      <c r="CM47" s="880"/>
      <c r="CN47" s="807"/>
      <c r="CO47" s="807"/>
      <c r="CP47" s="807"/>
      <c r="CQ47" s="881"/>
      <c r="CR47" s="880"/>
      <c r="CS47" s="807"/>
      <c r="CT47" s="807"/>
      <c r="CU47" s="807"/>
      <c r="CV47" s="881"/>
      <c r="CW47" s="880"/>
      <c r="CX47" s="807"/>
      <c r="CY47" s="807"/>
      <c r="CZ47" s="807"/>
      <c r="DA47" s="881"/>
      <c r="DB47" s="880"/>
      <c r="DC47" s="807"/>
      <c r="DD47" s="807"/>
      <c r="DE47" s="807"/>
      <c r="DF47" s="881"/>
      <c r="DG47" s="880"/>
      <c r="DH47" s="807"/>
      <c r="DI47" s="807"/>
      <c r="DJ47" s="807"/>
      <c r="DK47" s="881"/>
      <c r="DL47" s="880"/>
      <c r="DM47" s="807"/>
      <c r="DN47" s="807"/>
      <c r="DO47" s="807"/>
      <c r="DP47" s="881"/>
      <c r="DQ47" s="880"/>
      <c r="DR47" s="807"/>
      <c r="DS47" s="807"/>
      <c r="DT47" s="807"/>
      <c r="DU47" s="881"/>
      <c r="DV47" s="830"/>
      <c r="DW47" s="811"/>
      <c r="DX47" s="811"/>
      <c r="DY47" s="811"/>
      <c r="DZ47" s="812"/>
      <c r="EA47" s="246"/>
    </row>
    <row r="48" spans="1:131" s="247" customFormat="1" ht="26.25" customHeight="1" x14ac:dyDescent="0.2">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2"/>
      <c r="BK48" s="252"/>
      <c r="BL48" s="252"/>
      <c r="BM48" s="252"/>
      <c r="BN48" s="252"/>
      <c r="BO48" s="265"/>
      <c r="BP48" s="265"/>
      <c r="BQ48" s="262">
        <v>42</v>
      </c>
      <c r="BR48" s="263"/>
      <c r="BS48" s="813"/>
      <c r="BT48" s="814"/>
      <c r="BU48" s="814"/>
      <c r="BV48" s="814"/>
      <c r="BW48" s="814"/>
      <c r="BX48" s="814"/>
      <c r="BY48" s="814"/>
      <c r="BZ48" s="814"/>
      <c r="CA48" s="814"/>
      <c r="CB48" s="814"/>
      <c r="CC48" s="814"/>
      <c r="CD48" s="814"/>
      <c r="CE48" s="814"/>
      <c r="CF48" s="814"/>
      <c r="CG48" s="815"/>
      <c r="CH48" s="880"/>
      <c r="CI48" s="807"/>
      <c r="CJ48" s="807"/>
      <c r="CK48" s="807"/>
      <c r="CL48" s="881"/>
      <c r="CM48" s="880"/>
      <c r="CN48" s="807"/>
      <c r="CO48" s="807"/>
      <c r="CP48" s="807"/>
      <c r="CQ48" s="881"/>
      <c r="CR48" s="880"/>
      <c r="CS48" s="807"/>
      <c r="CT48" s="807"/>
      <c r="CU48" s="807"/>
      <c r="CV48" s="881"/>
      <c r="CW48" s="880"/>
      <c r="CX48" s="807"/>
      <c r="CY48" s="807"/>
      <c r="CZ48" s="807"/>
      <c r="DA48" s="881"/>
      <c r="DB48" s="880"/>
      <c r="DC48" s="807"/>
      <c r="DD48" s="807"/>
      <c r="DE48" s="807"/>
      <c r="DF48" s="881"/>
      <c r="DG48" s="880"/>
      <c r="DH48" s="807"/>
      <c r="DI48" s="807"/>
      <c r="DJ48" s="807"/>
      <c r="DK48" s="881"/>
      <c r="DL48" s="880"/>
      <c r="DM48" s="807"/>
      <c r="DN48" s="807"/>
      <c r="DO48" s="807"/>
      <c r="DP48" s="881"/>
      <c r="DQ48" s="880"/>
      <c r="DR48" s="807"/>
      <c r="DS48" s="807"/>
      <c r="DT48" s="807"/>
      <c r="DU48" s="881"/>
      <c r="DV48" s="830"/>
      <c r="DW48" s="811"/>
      <c r="DX48" s="811"/>
      <c r="DY48" s="811"/>
      <c r="DZ48" s="812"/>
      <c r="EA48" s="246"/>
    </row>
    <row r="49" spans="1:131" s="247" customFormat="1" ht="26.25" customHeight="1" x14ac:dyDescent="0.2">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2"/>
      <c r="BK49" s="252"/>
      <c r="BL49" s="252"/>
      <c r="BM49" s="252"/>
      <c r="BN49" s="252"/>
      <c r="BO49" s="265"/>
      <c r="BP49" s="265"/>
      <c r="BQ49" s="262">
        <v>43</v>
      </c>
      <c r="BR49" s="263"/>
      <c r="BS49" s="813"/>
      <c r="BT49" s="814"/>
      <c r="BU49" s="814"/>
      <c r="BV49" s="814"/>
      <c r="BW49" s="814"/>
      <c r="BX49" s="814"/>
      <c r="BY49" s="814"/>
      <c r="BZ49" s="814"/>
      <c r="CA49" s="814"/>
      <c r="CB49" s="814"/>
      <c r="CC49" s="814"/>
      <c r="CD49" s="814"/>
      <c r="CE49" s="814"/>
      <c r="CF49" s="814"/>
      <c r="CG49" s="815"/>
      <c r="CH49" s="880"/>
      <c r="CI49" s="807"/>
      <c r="CJ49" s="807"/>
      <c r="CK49" s="807"/>
      <c r="CL49" s="881"/>
      <c r="CM49" s="880"/>
      <c r="CN49" s="807"/>
      <c r="CO49" s="807"/>
      <c r="CP49" s="807"/>
      <c r="CQ49" s="881"/>
      <c r="CR49" s="880"/>
      <c r="CS49" s="807"/>
      <c r="CT49" s="807"/>
      <c r="CU49" s="807"/>
      <c r="CV49" s="881"/>
      <c r="CW49" s="880"/>
      <c r="CX49" s="807"/>
      <c r="CY49" s="807"/>
      <c r="CZ49" s="807"/>
      <c r="DA49" s="881"/>
      <c r="DB49" s="880"/>
      <c r="DC49" s="807"/>
      <c r="DD49" s="807"/>
      <c r="DE49" s="807"/>
      <c r="DF49" s="881"/>
      <c r="DG49" s="880"/>
      <c r="DH49" s="807"/>
      <c r="DI49" s="807"/>
      <c r="DJ49" s="807"/>
      <c r="DK49" s="881"/>
      <c r="DL49" s="880"/>
      <c r="DM49" s="807"/>
      <c r="DN49" s="807"/>
      <c r="DO49" s="807"/>
      <c r="DP49" s="881"/>
      <c r="DQ49" s="880"/>
      <c r="DR49" s="807"/>
      <c r="DS49" s="807"/>
      <c r="DT49" s="807"/>
      <c r="DU49" s="881"/>
      <c r="DV49" s="830"/>
      <c r="DW49" s="811"/>
      <c r="DX49" s="811"/>
      <c r="DY49" s="811"/>
      <c r="DZ49" s="812"/>
      <c r="EA49" s="246"/>
    </row>
    <row r="50" spans="1:131" s="247" customFormat="1" ht="26.25" customHeight="1" x14ac:dyDescent="0.2">
      <c r="A50" s="261">
        <v>23</v>
      </c>
      <c r="B50" s="797"/>
      <c r="C50" s="798"/>
      <c r="D50" s="798"/>
      <c r="E50" s="798"/>
      <c r="F50" s="798"/>
      <c r="G50" s="798"/>
      <c r="H50" s="798"/>
      <c r="I50" s="798"/>
      <c r="J50" s="798"/>
      <c r="K50" s="798"/>
      <c r="L50" s="798"/>
      <c r="M50" s="798"/>
      <c r="N50" s="798"/>
      <c r="O50" s="798"/>
      <c r="P50" s="799"/>
      <c r="Q50" s="882"/>
      <c r="R50" s="883"/>
      <c r="S50" s="883"/>
      <c r="T50" s="883"/>
      <c r="U50" s="883"/>
      <c r="V50" s="883"/>
      <c r="W50" s="883"/>
      <c r="X50" s="883"/>
      <c r="Y50" s="883"/>
      <c r="Z50" s="883"/>
      <c r="AA50" s="883"/>
      <c r="AB50" s="883"/>
      <c r="AC50" s="883"/>
      <c r="AD50" s="883"/>
      <c r="AE50" s="884"/>
      <c r="AF50" s="803"/>
      <c r="AG50" s="804"/>
      <c r="AH50" s="804"/>
      <c r="AI50" s="804"/>
      <c r="AJ50" s="805"/>
      <c r="AK50" s="885"/>
      <c r="AL50" s="883"/>
      <c r="AM50" s="883"/>
      <c r="AN50" s="883"/>
      <c r="AO50" s="883"/>
      <c r="AP50" s="883"/>
      <c r="AQ50" s="883"/>
      <c r="AR50" s="883"/>
      <c r="AS50" s="883"/>
      <c r="AT50" s="883"/>
      <c r="AU50" s="883"/>
      <c r="AV50" s="883"/>
      <c r="AW50" s="883"/>
      <c r="AX50" s="883"/>
      <c r="AY50" s="883"/>
      <c r="AZ50" s="886"/>
      <c r="BA50" s="886"/>
      <c r="BB50" s="886"/>
      <c r="BC50" s="886"/>
      <c r="BD50" s="886"/>
      <c r="BE50" s="875"/>
      <c r="BF50" s="875"/>
      <c r="BG50" s="875"/>
      <c r="BH50" s="875"/>
      <c r="BI50" s="876"/>
      <c r="BJ50" s="252"/>
      <c r="BK50" s="252"/>
      <c r="BL50" s="252"/>
      <c r="BM50" s="252"/>
      <c r="BN50" s="252"/>
      <c r="BO50" s="265"/>
      <c r="BP50" s="265"/>
      <c r="BQ50" s="262">
        <v>44</v>
      </c>
      <c r="BR50" s="263"/>
      <c r="BS50" s="813"/>
      <c r="BT50" s="814"/>
      <c r="BU50" s="814"/>
      <c r="BV50" s="814"/>
      <c r="BW50" s="814"/>
      <c r="BX50" s="814"/>
      <c r="BY50" s="814"/>
      <c r="BZ50" s="814"/>
      <c r="CA50" s="814"/>
      <c r="CB50" s="814"/>
      <c r="CC50" s="814"/>
      <c r="CD50" s="814"/>
      <c r="CE50" s="814"/>
      <c r="CF50" s="814"/>
      <c r="CG50" s="815"/>
      <c r="CH50" s="880"/>
      <c r="CI50" s="807"/>
      <c r="CJ50" s="807"/>
      <c r="CK50" s="807"/>
      <c r="CL50" s="881"/>
      <c r="CM50" s="880"/>
      <c r="CN50" s="807"/>
      <c r="CO50" s="807"/>
      <c r="CP50" s="807"/>
      <c r="CQ50" s="881"/>
      <c r="CR50" s="880"/>
      <c r="CS50" s="807"/>
      <c r="CT50" s="807"/>
      <c r="CU50" s="807"/>
      <c r="CV50" s="881"/>
      <c r="CW50" s="880"/>
      <c r="CX50" s="807"/>
      <c r="CY50" s="807"/>
      <c r="CZ50" s="807"/>
      <c r="DA50" s="881"/>
      <c r="DB50" s="880"/>
      <c r="DC50" s="807"/>
      <c r="DD50" s="807"/>
      <c r="DE50" s="807"/>
      <c r="DF50" s="881"/>
      <c r="DG50" s="880"/>
      <c r="DH50" s="807"/>
      <c r="DI50" s="807"/>
      <c r="DJ50" s="807"/>
      <c r="DK50" s="881"/>
      <c r="DL50" s="880"/>
      <c r="DM50" s="807"/>
      <c r="DN50" s="807"/>
      <c r="DO50" s="807"/>
      <c r="DP50" s="881"/>
      <c r="DQ50" s="880"/>
      <c r="DR50" s="807"/>
      <c r="DS50" s="807"/>
      <c r="DT50" s="807"/>
      <c r="DU50" s="881"/>
      <c r="DV50" s="830"/>
      <c r="DW50" s="811"/>
      <c r="DX50" s="811"/>
      <c r="DY50" s="811"/>
      <c r="DZ50" s="812"/>
      <c r="EA50" s="246"/>
    </row>
    <row r="51" spans="1:131" s="247" customFormat="1" ht="26.25" customHeight="1" x14ac:dyDescent="0.2">
      <c r="A51" s="261">
        <v>24</v>
      </c>
      <c r="B51" s="797"/>
      <c r="C51" s="798"/>
      <c r="D51" s="798"/>
      <c r="E51" s="798"/>
      <c r="F51" s="798"/>
      <c r="G51" s="798"/>
      <c r="H51" s="798"/>
      <c r="I51" s="798"/>
      <c r="J51" s="798"/>
      <c r="K51" s="798"/>
      <c r="L51" s="798"/>
      <c r="M51" s="798"/>
      <c r="N51" s="798"/>
      <c r="O51" s="798"/>
      <c r="P51" s="799"/>
      <c r="Q51" s="882"/>
      <c r="R51" s="883"/>
      <c r="S51" s="883"/>
      <c r="T51" s="883"/>
      <c r="U51" s="883"/>
      <c r="V51" s="883"/>
      <c r="W51" s="883"/>
      <c r="X51" s="883"/>
      <c r="Y51" s="883"/>
      <c r="Z51" s="883"/>
      <c r="AA51" s="883"/>
      <c r="AB51" s="883"/>
      <c r="AC51" s="883"/>
      <c r="AD51" s="883"/>
      <c r="AE51" s="884"/>
      <c r="AF51" s="803"/>
      <c r="AG51" s="804"/>
      <c r="AH51" s="804"/>
      <c r="AI51" s="804"/>
      <c r="AJ51" s="805"/>
      <c r="AK51" s="885"/>
      <c r="AL51" s="883"/>
      <c r="AM51" s="883"/>
      <c r="AN51" s="883"/>
      <c r="AO51" s="883"/>
      <c r="AP51" s="883"/>
      <c r="AQ51" s="883"/>
      <c r="AR51" s="883"/>
      <c r="AS51" s="883"/>
      <c r="AT51" s="883"/>
      <c r="AU51" s="883"/>
      <c r="AV51" s="883"/>
      <c r="AW51" s="883"/>
      <c r="AX51" s="883"/>
      <c r="AY51" s="883"/>
      <c r="AZ51" s="886"/>
      <c r="BA51" s="886"/>
      <c r="BB51" s="886"/>
      <c r="BC51" s="886"/>
      <c r="BD51" s="886"/>
      <c r="BE51" s="875"/>
      <c r="BF51" s="875"/>
      <c r="BG51" s="875"/>
      <c r="BH51" s="875"/>
      <c r="BI51" s="876"/>
      <c r="BJ51" s="252"/>
      <c r="BK51" s="252"/>
      <c r="BL51" s="252"/>
      <c r="BM51" s="252"/>
      <c r="BN51" s="252"/>
      <c r="BO51" s="265"/>
      <c r="BP51" s="265"/>
      <c r="BQ51" s="262">
        <v>45</v>
      </c>
      <c r="BR51" s="263"/>
      <c r="BS51" s="813"/>
      <c r="BT51" s="814"/>
      <c r="BU51" s="814"/>
      <c r="BV51" s="814"/>
      <c r="BW51" s="814"/>
      <c r="BX51" s="814"/>
      <c r="BY51" s="814"/>
      <c r="BZ51" s="814"/>
      <c r="CA51" s="814"/>
      <c r="CB51" s="814"/>
      <c r="CC51" s="814"/>
      <c r="CD51" s="814"/>
      <c r="CE51" s="814"/>
      <c r="CF51" s="814"/>
      <c r="CG51" s="815"/>
      <c r="CH51" s="880"/>
      <c r="CI51" s="807"/>
      <c r="CJ51" s="807"/>
      <c r="CK51" s="807"/>
      <c r="CL51" s="881"/>
      <c r="CM51" s="880"/>
      <c r="CN51" s="807"/>
      <c r="CO51" s="807"/>
      <c r="CP51" s="807"/>
      <c r="CQ51" s="881"/>
      <c r="CR51" s="880"/>
      <c r="CS51" s="807"/>
      <c r="CT51" s="807"/>
      <c r="CU51" s="807"/>
      <c r="CV51" s="881"/>
      <c r="CW51" s="880"/>
      <c r="CX51" s="807"/>
      <c r="CY51" s="807"/>
      <c r="CZ51" s="807"/>
      <c r="DA51" s="881"/>
      <c r="DB51" s="880"/>
      <c r="DC51" s="807"/>
      <c r="DD51" s="807"/>
      <c r="DE51" s="807"/>
      <c r="DF51" s="881"/>
      <c r="DG51" s="880"/>
      <c r="DH51" s="807"/>
      <c r="DI51" s="807"/>
      <c r="DJ51" s="807"/>
      <c r="DK51" s="881"/>
      <c r="DL51" s="880"/>
      <c r="DM51" s="807"/>
      <c r="DN51" s="807"/>
      <c r="DO51" s="807"/>
      <c r="DP51" s="881"/>
      <c r="DQ51" s="880"/>
      <c r="DR51" s="807"/>
      <c r="DS51" s="807"/>
      <c r="DT51" s="807"/>
      <c r="DU51" s="881"/>
      <c r="DV51" s="830"/>
      <c r="DW51" s="811"/>
      <c r="DX51" s="811"/>
      <c r="DY51" s="811"/>
      <c r="DZ51" s="812"/>
      <c r="EA51" s="246"/>
    </row>
    <row r="52" spans="1:131" s="247" customFormat="1" ht="26.25" customHeight="1" x14ac:dyDescent="0.2">
      <c r="A52" s="261">
        <v>25</v>
      </c>
      <c r="B52" s="797"/>
      <c r="C52" s="798"/>
      <c r="D52" s="798"/>
      <c r="E52" s="798"/>
      <c r="F52" s="798"/>
      <c r="G52" s="798"/>
      <c r="H52" s="798"/>
      <c r="I52" s="798"/>
      <c r="J52" s="798"/>
      <c r="K52" s="798"/>
      <c r="L52" s="798"/>
      <c r="M52" s="798"/>
      <c r="N52" s="798"/>
      <c r="O52" s="798"/>
      <c r="P52" s="799"/>
      <c r="Q52" s="882"/>
      <c r="R52" s="883"/>
      <c r="S52" s="883"/>
      <c r="T52" s="883"/>
      <c r="U52" s="883"/>
      <c r="V52" s="883"/>
      <c r="W52" s="883"/>
      <c r="X52" s="883"/>
      <c r="Y52" s="883"/>
      <c r="Z52" s="883"/>
      <c r="AA52" s="883"/>
      <c r="AB52" s="883"/>
      <c r="AC52" s="883"/>
      <c r="AD52" s="883"/>
      <c r="AE52" s="884"/>
      <c r="AF52" s="803"/>
      <c r="AG52" s="804"/>
      <c r="AH52" s="804"/>
      <c r="AI52" s="804"/>
      <c r="AJ52" s="805"/>
      <c r="AK52" s="885"/>
      <c r="AL52" s="883"/>
      <c r="AM52" s="883"/>
      <c r="AN52" s="883"/>
      <c r="AO52" s="883"/>
      <c r="AP52" s="883"/>
      <c r="AQ52" s="883"/>
      <c r="AR52" s="883"/>
      <c r="AS52" s="883"/>
      <c r="AT52" s="883"/>
      <c r="AU52" s="883"/>
      <c r="AV52" s="883"/>
      <c r="AW52" s="883"/>
      <c r="AX52" s="883"/>
      <c r="AY52" s="883"/>
      <c r="AZ52" s="886"/>
      <c r="BA52" s="886"/>
      <c r="BB52" s="886"/>
      <c r="BC52" s="886"/>
      <c r="BD52" s="886"/>
      <c r="BE52" s="875"/>
      <c r="BF52" s="875"/>
      <c r="BG52" s="875"/>
      <c r="BH52" s="875"/>
      <c r="BI52" s="876"/>
      <c r="BJ52" s="252"/>
      <c r="BK52" s="252"/>
      <c r="BL52" s="252"/>
      <c r="BM52" s="252"/>
      <c r="BN52" s="252"/>
      <c r="BO52" s="265"/>
      <c r="BP52" s="265"/>
      <c r="BQ52" s="262">
        <v>46</v>
      </c>
      <c r="BR52" s="263"/>
      <c r="BS52" s="813"/>
      <c r="BT52" s="814"/>
      <c r="BU52" s="814"/>
      <c r="BV52" s="814"/>
      <c r="BW52" s="814"/>
      <c r="BX52" s="814"/>
      <c r="BY52" s="814"/>
      <c r="BZ52" s="814"/>
      <c r="CA52" s="814"/>
      <c r="CB52" s="814"/>
      <c r="CC52" s="814"/>
      <c r="CD52" s="814"/>
      <c r="CE52" s="814"/>
      <c r="CF52" s="814"/>
      <c r="CG52" s="815"/>
      <c r="CH52" s="880"/>
      <c r="CI52" s="807"/>
      <c r="CJ52" s="807"/>
      <c r="CK52" s="807"/>
      <c r="CL52" s="881"/>
      <c r="CM52" s="880"/>
      <c r="CN52" s="807"/>
      <c r="CO52" s="807"/>
      <c r="CP52" s="807"/>
      <c r="CQ52" s="881"/>
      <c r="CR52" s="880"/>
      <c r="CS52" s="807"/>
      <c r="CT52" s="807"/>
      <c r="CU52" s="807"/>
      <c r="CV52" s="881"/>
      <c r="CW52" s="880"/>
      <c r="CX52" s="807"/>
      <c r="CY52" s="807"/>
      <c r="CZ52" s="807"/>
      <c r="DA52" s="881"/>
      <c r="DB52" s="880"/>
      <c r="DC52" s="807"/>
      <c r="DD52" s="807"/>
      <c r="DE52" s="807"/>
      <c r="DF52" s="881"/>
      <c r="DG52" s="880"/>
      <c r="DH52" s="807"/>
      <c r="DI52" s="807"/>
      <c r="DJ52" s="807"/>
      <c r="DK52" s="881"/>
      <c r="DL52" s="880"/>
      <c r="DM52" s="807"/>
      <c r="DN52" s="807"/>
      <c r="DO52" s="807"/>
      <c r="DP52" s="881"/>
      <c r="DQ52" s="880"/>
      <c r="DR52" s="807"/>
      <c r="DS52" s="807"/>
      <c r="DT52" s="807"/>
      <c r="DU52" s="881"/>
      <c r="DV52" s="830"/>
      <c r="DW52" s="811"/>
      <c r="DX52" s="811"/>
      <c r="DY52" s="811"/>
      <c r="DZ52" s="812"/>
      <c r="EA52" s="246"/>
    </row>
    <row r="53" spans="1:131" s="247" customFormat="1" ht="26.25" customHeight="1" x14ac:dyDescent="0.2">
      <c r="A53" s="261">
        <v>26</v>
      </c>
      <c r="B53" s="797"/>
      <c r="C53" s="798"/>
      <c r="D53" s="798"/>
      <c r="E53" s="798"/>
      <c r="F53" s="798"/>
      <c r="G53" s="798"/>
      <c r="H53" s="798"/>
      <c r="I53" s="798"/>
      <c r="J53" s="798"/>
      <c r="K53" s="798"/>
      <c r="L53" s="798"/>
      <c r="M53" s="798"/>
      <c r="N53" s="798"/>
      <c r="O53" s="798"/>
      <c r="P53" s="799"/>
      <c r="Q53" s="882"/>
      <c r="R53" s="883"/>
      <c r="S53" s="883"/>
      <c r="T53" s="883"/>
      <c r="U53" s="883"/>
      <c r="V53" s="883"/>
      <c r="W53" s="883"/>
      <c r="X53" s="883"/>
      <c r="Y53" s="883"/>
      <c r="Z53" s="883"/>
      <c r="AA53" s="883"/>
      <c r="AB53" s="883"/>
      <c r="AC53" s="883"/>
      <c r="AD53" s="883"/>
      <c r="AE53" s="884"/>
      <c r="AF53" s="803"/>
      <c r="AG53" s="804"/>
      <c r="AH53" s="804"/>
      <c r="AI53" s="804"/>
      <c r="AJ53" s="805"/>
      <c r="AK53" s="885"/>
      <c r="AL53" s="883"/>
      <c r="AM53" s="883"/>
      <c r="AN53" s="883"/>
      <c r="AO53" s="883"/>
      <c r="AP53" s="883"/>
      <c r="AQ53" s="883"/>
      <c r="AR53" s="883"/>
      <c r="AS53" s="883"/>
      <c r="AT53" s="883"/>
      <c r="AU53" s="883"/>
      <c r="AV53" s="883"/>
      <c r="AW53" s="883"/>
      <c r="AX53" s="883"/>
      <c r="AY53" s="883"/>
      <c r="AZ53" s="886"/>
      <c r="BA53" s="886"/>
      <c r="BB53" s="886"/>
      <c r="BC53" s="886"/>
      <c r="BD53" s="886"/>
      <c r="BE53" s="875"/>
      <c r="BF53" s="875"/>
      <c r="BG53" s="875"/>
      <c r="BH53" s="875"/>
      <c r="BI53" s="876"/>
      <c r="BJ53" s="252"/>
      <c r="BK53" s="252"/>
      <c r="BL53" s="252"/>
      <c r="BM53" s="252"/>
      <c r="BN53" s="252"/>
      <c r="BO53" s="265"/>
      <c r="BP53" s="265"/>
      <c r="BQ53" s="262">
        <v>47</v>
      </c>
      <c r="BR53" s="263"/>
      <c r="BS53" s="813"/>
      <c r="BT53" s="814"/>
      <c r="BU53" s="814"/>
      <c r="BV53" s="814"/>
      <c r="BW53" s="814"/>
      <c r="BX53" s="814"/>
      <c r="BY53" s="814"/>
      <c r="BZ53" s="814"/>
      <c r="CA53" s="814"/>
      <c r="CB53" s="814"/>
      <c r="CC53" s="814"/>
      <c r="CD53" s="814"/>
      <c r="CE53" s="814"/>
      <c r="CF53" s="814"/>
      <c r="CG53" s="815"/>
      <c r="CH53" s="880"/>
      <c r="CI53" s="807"/>
      <c r="CJ53" s="807"/>
      <c r="CK53" s="807"/>
      <c r="CL53" s="881"/>
      <c r="CM53" s="880"/>
      <c r="CN53" s="807"/>
      <c r="CO53" s="807"/>
      <c r="CP53" s="807"/>
      <c r="CQ53" s="881"/>
      <c r="CR53" s="880"/>
      <c r="CS53" s="807"/>
      <c r="CT53" s="807"/>
      <c r="CU53" s="807"/>
      <c r="CV53" s="881"/>
      <c r="CW53" s="880"/>
      <c r="CX53" s="807"/>
      <c r="CY53" s="807"/>
      <c r="CZ53" s="807"/>
      <c r="DA53" s="881"/>
      <c r="DB53" s="880"/>
      <c r="DC53" s="807"/>
      <c r="DD53" s="807"/>
      <c r="DE53" s="807"/>
      <c r="DF53" s="881"/>
      <c r="DG53" s="880"/>
      <c r="DH53" s="807"/>
      <c r="DI53" s="807"/>
      <c r="DJ53" s="807"/>
      <c r="DK53" s="881"/>
      <c r="DL53" s="880"/>
      <c r="DM53" s="807"/>
      <c r="DN53" s="807"/>
      <c r="DO53" s="807"/>
      <c r="DP53" s="881"/>
      <c r="DQ53" s="880"/>
      <c r="DR53" s="807"/>
      <c r="DS53" s="807"/>
      <c r="DT53" s="807"/>
      <c r="DU53" s="881"/>
      <c r="DV53" s="830"/>
      <c r="DW53" s="811"/>
      <c r="DX53" s="811"/>
      <c r="DY53" s="811"/>
      <c r="DZ53" s="812"/>
      <c r="EA53" s="246"/>
    </row>
    <row r="54" spans="1:131" s="247" customFormat="1" ht="26.25" customHeight="1" x14ac:dyDescent="0.2">
      <c r="A54" s="261">
        <v>27</v>
      </c>
      <c r="B54" s="797"/>
      <c r="C54" s="798"/>
      <c r="D54" s="798"/>
      <c r="E54" s="798"/>
      <c r="F54" s="798"/>
      <c r="G54" s="798"/>
      <c r="H54" s="798"/>
      <c r="I54" s="798"/>
      <c r="J54" s="798"/>
      <c r="K54" s="798"/>
      <c r="L54" s="798"/>
      <c r="M54" s="798"/>
      <c r="N54" s="798"/>
      <c r="O54" s="798"/>
      <c r="P54" s="799"/>
      <c r="Q54" s="882"/>
      <c r="R54" s="883"/>
      <c r="S54" s="883"/>
      <c r="T54" s="883"/>
      <c r="U54" s="883"/>
      <c r="V54" s="883"/>
      <c r="W54" s="883"/>
      <c r="X54" s="883"/>
      <c r="Y54" s="883"/>
      <c r="Z54" s="883"/>
      <c r="AA54" s="883"/>
      <c r="AB54" s="883"/>
      <c r="AC54" s="883"/>
      <c r="AD54" s="883"/>
      <c r="AE54" s="884"/>
      <c r="AF54" s="803"/>
      <c r="AG54" s="804"/>
      <c r="AH54" s="804"/>
      <c r="AI54" s="804"/>
      <c r="AJ54" s="805"/>
      <c r="AK54" s="885"/>
      <c r="AL54" s="883"/>
      <c r="AM54" s="883"/>
      <c r="AN54" s="883"/>
      <c r="AO54" s="883"/>
      <c r="AP54" s="883"/>
      <c r="AQ54" s="883"/>
      <c r="AR54" s="883"/>
      <c r="AS54" s="883"/>
      <c r="AT54" s="883"/>
      <c r="AU54" s="883"/>
      <c r="AV54" s="883"/>
      <c r="AW54" s="883"/>
      <c r="AX54" s="883"/>
      <c r="AY54" s="883"/>
      <c r="AZ54" s="886"/>
      <c r="BA54" s="886"/>
      <c r="BB54" s="886"/>
      <c r="BC54" s="886"/>
      <c r="BD54" s="886"/>
      <c r="BE54" s="875"/>
      <c r="BF54" s="875"/>
      <c r="BG54" s="875"/>
      <c r="BH54" s="875"/>
      <c r="BI54" s="876"/>
      <c r="BJ54" s="252"/>
      <c r="BK54" s="252"/>
      <c r="BL54" s="252"/>
      <c r="BM54" s="252"/>
      <c r="BN54" s="252"/>
      <c r="BO54" s="265"/>
      <c r="BP54" s="265"/>
      <c r="BQ54" s="262">
        <v>48</v>
      </c>
      <c r="BR54" s="263"/>
      <c r="BS54" s="813"/>
      <c r="BT54" s="814"/>
      <c r="BU54" s="814"/>
      <c r="BV54" s="814"/>
      <c r="BW54" s="814"/>
      <c r="BX54" s="814"/>
      <c r="BY54" s="814"/>
      <c r="BZ54" s="814"/>
      <c r="CA54" s="814"/>
      <c r="CB54" s="814"/>
      <c r="CC54" s="814"/>
      <c r="CD54" s="814"/>
      <c r="CE54" s="814"/>
      <c r="CF54" s="814"/>
      <c r="CG54" s="815"/>
      <c r="CH54" s="880"/>
      <c r="CI54" s="807"/>
      <c r="CJ54" s="807"/>
      <c r="CK54" s="807"/>
      <c r="CL54" s="881"/>
      <c r="CM54" s="880"/>
      <c r="CN54" s="807"/>
      <c r="CO54" s="807"/>
      <c r="CP54" s="807"/>
      <c r="CQ54" s="881"/>
      <c r="CR54" s="880"/>
      <c r="CS54" s="807"/>
      <c r="CT54" s="807"/>
      <c r="CU54" s="807"/>
      <c r="CV54" s="881"/>
      <c r="CW54" s="880"/>
      <c r="CX54" s="807"/>
      <c r="CY54" s="807"/>
      <c r="CZ54" s="807"/>
      <c r="DA54" s="881"/>
      <c r="DB54" s="880"/>
      <c r="DC54" s="807"/>
      <c r="DD54" s="807"/>
      <c r="DE54" s="807"/>
      <c r="DF54" s="881"/>
      <c r="DG54" s="880"/>
      <c r="DH54" s="807"/>
      <c r="DI54" s="807"/>
      <c r="DJ54" s="807"/>
      <c r="DK54" s="881"/>
      <c r="DL54" s="880"/>
      <c r="DM54" s="807"/>
      <c r="DN54" s="807"/>
      <c r="DO54" s="807"/>
      <c r="DP54" s="881"/>
      <c r="DQ54" s="880"/>
      <c r="DR54" s="807"/>
      <c r="DS54" s="807"/>
      <c r="DT54" s="807"/>
      <c r="DU54" s="881"/>
      <c r="DV54" s="830"/>
      <c r="DW54" s="811"/>
      <c r="DX54" s="811"/>
      <c r="DY54" s="811"/>
      <c r="DZ54" s="812"/>
      <c r="EA54" s="246"/>
    </row>
    <row r="55" spans="1:131" s="247" customFormat="1" ht="26.25" customHeight="1" x14ac:dyDescent="0.2">
      <c r="A55" s="261">
        <v>28</v>
      </c>
      <c r="B55" s="797"/>
      <c r="C55" s="798"/>
      <c r="D55" s="798"/>
      <c r="E55" s="798"/>
      <c r="F55" s="798"/>
      <c r="G55" s="798"/>
      <c r="H55" s="798"/>
      <c r="I55" s="798"/>
      <c r="J55" s="798"/>
      <c r="K55" s="798"/>
      <c r="L55" s="798"/>
      <c r="M55" s="798"/>
      <c r="N55" s="798"/>
      <c r="O55" s="798"/>
      <c r="P55" s="799"/>
      <c r="Q55" s="882"/>
      <c r="R55" s="883"/>
      <c r="S55" s="883"/>
      <c r="T55" s="883"/>
      <c r="U55" s="883"/>
      <c r="V55" s="883"/>
      <c r="W55" s="883"/>
      <c r="X55" s="883"/>
      <c r="Y55" s="883"/>
      <c r="Z55" s="883"/>
      <c r="AA55" s="883"/>
      <c r="AB55" s="883"/>
      <c r="AC55" s="883"/>
      <c r="AD55" s="883"/>
      <c r="AE55" s="884"/>
      <c r="AF55" s="803"/>
      <c r="AG55" s="804"/>
      <c r="AH55" s="804"/>
      <c r="AI55" s="804"/>
      <c r="AJ55" s="805"/>
      <c r="AK55" s="885"/>
      <c r="AL55" s="883"/>
      <c r="AM55" s="883"/>
      <c r="AN55" s="883"/>
      <c r="AO55" s="883"/>
      <c r="AP55" s="883"/>
      <c r="AQ55" s="883"/>
      <c r="AR55" s="883"/>
      <c r="AS55" s="883"/>
      <c r="AT55" s="883"/>
      <c r="AU55" s="883"/>
      <c r="AV55" s="883"/>
      <c r="AW55" s="883"/>
      <c r="AX55" s="883"/>
      <c r="AY55" s="883"/>
      <c r="AZ55" s="886"/>
      <c r="BA55" s="886"/>
      <c r="BB55" s="886"/>
      <c r="BC55" s="886"/>
      <c r="BD55" s="886"/>
      <c r="BE55" s="875"/>
      <c r="BF55" s="875"/>
      <c r="BG55" s="875"/>
      <c r="BH55" s="875"/>
      <c r="BI55" s="876"/>
      <c r="BJ55" s="252"/>
      <c r="BK55" s="252"/>
      <c r="BL55" s="252"/>
      <c r="BM55" s="252"/>
      <c r="BN55" s="252"/>
      <c r="BO55" s="265"/>
      <c r="BP55" s="265"/>
      <c r="BQ55" s="262">
        <v>49</v>
      </c>
      <c r="BR55" s="263"/>
      <c r="BS55" s="813"/>
      <c r="BT55" s="814"/>
      <c r="BU55" s="814"/>
      <c r="BV55" s="814"/>
      <c r="BW55" s="814"/>
      <c r="BX55" s="814"/>
      <c r="BY55" s="814"/>
      <c r="BZ55" s="814"/>
      <c r="CA55" s="814"/>
      <c r="CB55" s="814"/>
      <c r="CC55" s="814"/>
      <c r="CD55" s="814"/>
      <c r="CE55" s="814"/>
      <c r="CF55" s="814"/>
      <c r="CG55" s="815"/>
      <c r="CH55" s="880"/>
      <c r="CI55" s="807"/>
      <c r="CJ55" s="807"/>
      <c r="CK55" s="807"/>
      <c r="CL55" s="881"/>
      <c r="CM55" s="880"/>
      <c r="CN55" s="807"/>
      <c r="CO55" s="807"/>
      <c r="CP55" s="807"/>
      <c r="CQ55" s="881"/>
      <c r="CR55" s="880"/>
      <c r="CS55" s="807"/>
      <c r="CT55" s="807"/>
      <c r="CU55" s="807"/>
      <c r="CV55" s="881"/>
      <c r="CW55" s="880"/>
      <c r="CX55" s="807"/>
      <c r="CY55" s="807"/>
      <c r="CZ55" s="807"/>
      <c r="DA55" s="881"/>
      <c r="DB55" s="880"/>
      <c r="DC55" s="807"/>
      <c r="DD55" s="807"/>
      <c r="DE55" s="807"/>
      <c r="DF55" s="881"/>
      <c r="DG55" s="880"/>
      <c r="DH55" s="807"/>
      <c r="DI55" s="807"/>
      <c r="DJ55" s="807"/>
      <c r="DK55" s="881"/>
      <c r="DL55" s="880"/>
      <c r="DM55" s="807"/>
      <c r="DN55" s="807"/>
      <c r="DO55" s="807"/>
      <c r="DP55" s="881"/>
      <c r="DQ55" s="880"/>
      <c r="DR55" s="807"/>
      <c r="DS55" s="807"/>
      <c r="DT55" s="807"/>
      <c r="DU55" s="881"/>
      <c r="DV55" s="830"/>
      <c r="DW55" s="811"/>
      <c r="DX55" s="811"/>
      <c r="DY55" s="811"/>
      <c r="DZ55" s="812"/>
      <c r="EA55" s="246"/>
    </row>
    <row r="56" spans="1:131" s="247" customFormat="1" ht="26.25" customHeight="1" x14ac:dyDescent="0.2">
      <c r="A56" s="261">
        <v>29</v>
      </c>
      <c r="B56" s="797"/>
      <c r="C56" s="798"/>
      <c r="D56" s="798"/>
      <c r="E56" s="798"/>
      <c r="F56" s="798"/>
      <c r="G56" s="798"/>
      <c r="H56" s="798"/>
      <c r="I56" s="798"/>
      <c r="J56" s="798"/>
      <c r="K56" s="798"/>
      <c r="L56" s="798"/>
      <c r="M56" s="798"/>
      <c r="N56" s="798"/>
      <c r="O56" s="798"/>
      <c r="P56" s="799"/>
      <c r="Q56" s="882"/>
      <c r="R56" s="883"/>
      <c r="S56" s="883"/>
      <c r="T56" s="883"/>
      <c r="U56" s="883"/>
      <c r="V56" s="883"/>
      <c r="W56" s="883"/>
      <c r="X56" s="883"/>
      <c r="Y56" s="883"/>
      <c r="Z56" s="883"/>
      <c r="AA56" s="883"/>
      <c r="AB56" s="883"/>
      <c r="AC56" s="883"/>
      <c r="AD56" s="883"/>
      <c r="AE56" s="884"/>
      <c r="AF56" s="803"/>
      <c r="AG56" s="804"/>
      <c r="AH56" s="804"/>
      <c r="AI56" s="804"/>
      <c r="AJ56" s="805"/>
      <c r="AK56" s="885"/>
      <c r="AL56" s="883"/>
      <c r="AM56" s="883"/>
      <c r="AN56" s="883"/>
      <c r="AO56" s="883"/>
      <c r="AP56" s="883"/>
      <c r="AQ56" s="883"/>
      <c r="AR56" s="883"/>
      <c r="AS56" s="883"/>
      <c r="AT56" s="883"/>
      <c r="AU56" s="883"/>
      <c r="AV56" s="883"/>
      <c r="AW56" s="883"/>
      <c r="AX56" s="883"/>
      <c r="AY56" s="883"/>
      <c r="AZ56" s="886"/>
      <c r="BA56" s="886"/>
      <c r="BB56" s="886"/>
      <c r="BC56" s="886"/>
      <c r="BD56" s="886"/>
      <c r="BE56" s="875"/>
      <c r="BF56" s="875"/>
      <c r="BG56" s="875"/>
      <c r="BH56" s="875"/>
      <c r="BI56" s="876"/>
      <c r="BJ56" s="252"/>
      <c r="BK56" s="252"/>
      <c r="BL56" s="252"/>
      <c r="BM56" s="252"/>
      <c r="BN56" s="252"/>
      <c r="BO56" s="265"/>
      <c r="BP56" s="265"/>
      <c r="BQ56" s="262">
        <v>50</v>
      </c>
      <c r="BR56" s="263"/>
      <c r="BS56" s="813"/>
      <c r="BT56" s="814"/>
      <c r="BU56" s="814"/>
      <c r="BV56" s="814"/>
      <c r="BW56" s="814"/>
      <c r="BX56" s="814"/>
      <c r="BY56" s="814"/>
      <c r="BZ56" s="814"/>
      <c r="CA56" s="814"/>
      <c r="CB56" s="814"/>
      <c r="CC56" s="814"/>
      <c r="CD56" s="814"/>
      <c r="CE56" s="814"/>
      <c r="CF56" s="814"/>
      <c r="CG56" s="815"/>
      <c r="CH56" s="880"/>
      <c r="CI56" s="807"/>
      <c r="CJ56" s="807"/>
      <c r="CK56" s="807"/>
      <c r="CL56" s="881"/>
      <c r="CM56" s="880"/>
      <c r="CN56" s="807"/>
      <c r="CO56" s="807"/>
      <c r="CP56" s="807"/>
      <c r="CQ56" s="881"/>
      <c r="CR56" s="880"/>
      <c r="CS56" s="807"/>
      <c r="CT56" s="807"/>
      <c r="CU56" s="807"/>
      <c r="CV56" s="881"/>
      <c r="CW56" s="880"/>
      <c r="CX56" s="807"/>
      <c r="CY56" s="807"/>
      <c r="CZ56" s="807"/>
      <c r="DA56" s="881"/>
      <c r="DB56" s="880"/>
      <c r="DC56" s="807"/>
      <c r="DD56" s="807"/>
      <c r="DE56" s="807"/>
      <c r="DF56" s="881"/>
      <c r="DG56" s="880"/>
      <c r="DH56" s="807"/>
      <c r="DI56" s="807"/>
      <c r="DJ56" s="807"/>
      <c r="DK56" s="881"/>
      <c r="DL56" s="880"/>
      <c r="DM56" s="807"/>
      <c r="DN56" s="807"/>
      <c r="DO56" s="807"/>
      <c r="DP56" s="881"/>
      <c r="DQ56" s="880"/>
      <c r="DR56" s="807"/>
      <c r="DS56" s="807"/>
      <c r="DT56" s="807"/>
      <c r="DU56" s="881"/>
      <c r="DV56" s="830"/>
      <c r="DW56" s="811"/>
      <c r="DX56" s="811"/>
      <c r="DY56" s="811"/>
      <c r="DZ56" s="812"/>
      <c r="EA56" s="246"/>
    </row>
    <row r="57" spans="1:131" s="247" customFormat="1" ht="26.25" customHeight="1" x14ac:dyDescent="0.2">
      <c r="A57" s="261">
        <v>30</v>
      </c>
      <c r="B57" s="797"/>
      <c r="C57" s="798"/>
      <c r="D57" s="798"/>
      <c r="E57" s="798"/>
      <c r="F57" s="798"/>
      <c r="G57" s="798"/>
      <c r="H57" s="798"/>
      <c r="I57" s="798"/>
      <c r="J57" s="798"/>
      <c r="K57" s="798"/>
      <c r="L57" s="798"/>
      <c r="M57" s="798"/>
      <c r="N57" s="798"/>
      <c r="O57" s="798"/>
      <c r="P57" s="799"/>
      <c r="Q57" s="882"/>
      <c r="R57" s="883"/>
      <c r="S57" s="883"/>
      <c r="T57" s="883"/>
      <c r="U57" s="883"/>
      <c r="V57" s="883"/>
      <c r="W57" s="883"/>
      <c r="X57" s="883"/>
      <c r="Y57" s="883"/>
      <c r="Z57" s="883"/>
      <c r="AA57" s="883"/>
      <c r="AB57" s="883"/>
      <c r="AC57" s="883"/>
      <c r="AD57" s="883"/>
      <c r="AE57" s="884"/>
      <c r="AF57" s="803"/>
      <c r="AG57" s="804"/>
      <c r="AH57" s="804"/>
      <c r="AI57" s="804"/>
      <c r="AJ57" s="805"/>
      <c r="AK57" s="885"/>
      <c r="AL57" s="883"/>
      <c r="AM57" s="883"/>
      <c r="AN57" s="883"/>
      <c r="AO57" s="883"/>
      <c r="AP57" s="883"/>
      <c r="AQ57" s="883"/>
      <c r="AR57" s="883"/>
      <c r="AS57" s="883"/>
      <c r="AT57" s="883"/>
      <c r="AU57" s="883"/>
      <c r="AV57" s="883"/>
      <c r="AW57" s="883"/>
      <c r="AX57" s="883"/>
      <c r="AY57" s="883"/>
      <c r="AZ57" s="886"/>
      <c r="BA57" s="886"/>
      <c r="BB57" s="886"/>
      <c r="BC57" s="886"/>
      <c r="BD57" s="886"/>
      <c r="BE57" s="875"/>
      <c r="BF57" s="875"/>
      <c r="BG57" s="875"/>
      <c r="BH57" s="875"/>
      <c r="BI57" s="876"/>
      <c r="BJ57" s="252"/>
      <c r="BK57" s="252"/>
      <c r="BL57" s="252"/>
      <c r="BM57" s="252"/>
      <c r="BN57" s="252"/>
      <c r="BO57" s="265"/>
      <c r="BP57" s="265"/>
      <c r="BQ57" s="262">
        <v>51</v>
      </c>
      <c r="BR57" s="263"/>
      <c r="BS57" s="813"/>
      <c r="BT57" s="814"/>
      <c r="BU57" s="814"/>
      <c r="BV57" s="814"/>
      <c r="BW57" s="814"/>
      <c r="BX57" s="814"/>
      <c r="BY57" s="814"/>
      <c r="BZ57" s="814"/>
      <c r="CA57" s="814"/>
      <c r="CB57" s="814"/>
      <c r="CC57" s="814"/>
      <c r="CD57" s="814"/>
      <c r="CE57" s="814"/>
      <c r="CF57" s="814"/>
      <c r="CG57" s="815"/>
      <c r="CH57" s="880"/>
      <c r="CI57" s="807"/>
      <c r="CJ57" s="807"/>
      <c r="CK57" s="807"/>
      <c r="CL57" s="881"/>
      <c r="CM57" s="880"/>
      <c r="CN57" s="807"/>
      <c r="CO57" s="807"/>
      <c r="CP57" s="807"/>
      <c r="CQ57" s="881"/>
      <c r="CR57" s="880"/>
      <c r="CS57" s="807"/>
      <c r="CT57" s="807"/>
      <c r="CU57" s="807"/>
      <c r="CV57" s="881"/>
      <c r="CW57" s="880"/>
      <c r="CX57" s="807"/>
      <c r="CY57" s="807"/>
      <c r="CZ57" s="807"/>
      <c r="DA57" s="881"/>
      <c r="DB57" s="880"/>
      <c r="DC57" s="807"/>
      <c r="DD57" s="807"/>
      <c r="DE57" s="807"/>
      <c r="DF57" s="881"/>
      <c r="DG57" s="880"/>
      <c r="DH57" s="807"/>
      <c r="DI57" s="807"/>
      <c r="DJ57" s="807"/>
      <c r="DK57" s="881"/>
      <c r="DL57" s="880"/>
      <c r="DM57" s="807"/>
      <c r="DN57" s="807"/>
      <c r="DO57" s="807"/>
      <c r="DP57" s="881"/>
      <c r="DQ57" s="880"/>
      <c r="DR57" s="807"/>
      <c r="DS57" s="807"/>
      <c r="DT57" s="807"/>
      <c r="DU57" s="881"/>
      <c r="DV57" s="830"/>
      <c r="DW57" s="811"/>
      <c r="DX57" s="811"/>
      <c r="DY57" s="811"/>
      <c r="DZ57" s="812"/>
      <c r="EA57" s="246"/>
    </row>
    <row r="58" spans="1:131" s="247" customFormat="1" ht="26.25" customHeight="1" x14ac:dyDescent="0.2">
      <c r="A58" s="261">
        <v>31</v>
      </c>
      <c r="B58" s="797"/>
      <c r="C58" s="798"/>
      <c r="D58" s="798"/>
      <c r="E58" s="798"/>
      <c r="F58" s="798"/>
      <c r="G58" s="798"/>
      <c r="H58" s="798"/>
      <c r="I58" s="798"/>
      <c r="J58" s="798"/>
      <c r="K58" s="798"/>
      <c r="L58" s="798"/>
      <c r="M58" s="798"/>
      <c r="N58" s="798"/>
      <c r="O58" s="798"/>
      <c r="P58" s="799"/>
      <c r="Q58" s="882"/>
      <c r="R58" s="883"/>
      <c r="S58" s="883"/>
      <c r="T58" s="883"/>
      <c r="U58" s="883"/>
      <c r="V58" s="883"/>
      <c r="W58" s="883"/>
      <c r="X58" s="883"/>
      <c r="Y58" s="883"/>
      <c r="Z58" s="883"/>
      <c r="AA58" s="883"/>
      <c r="AB58" s="883"/>
      <c r="AC58" s="883"/>
      <c r="AD58" s="883"/>
      <c r="AE58" s="884"/>
      <c r="AF58" s="803"/>
      <c r="AG58" s="804"/>
      <c r="AH58" s="804"/>
      <c r="AI58" s="804"/>
      <c r="AJ58" s="805"/>
      <c r="AK58" s="885"/>
      <c r="AL58" s="883"/>
      <c r="AM58" s="883"/>
      <c r="AN58" s="883"/>
      <c r="AO58" s="883"/>
      <c r="AP58" s="883"/>
      <c r="AQ58" s="883"/>
      <c r="AR58" s="883"/>
      <c r="AS58" s="883"/>
      <c r="AT58" s="883"/>
      <c r="AU58" s="883"/>
      <c r="AV58" s="883"/>
      <c r="AW58" s="883"/>
      <c r="AX58" s="883"/>
      <c r="AY58" s="883"/>
      <c r="AZ58" s="886"/>
      <c r="BA58" s="886"/>
      <c r="BB58" s="886"/>
      <c r="BC58" s="886"/>
      <c r="BD58" s="886"/>
      <c r="BE58" s="875"/>
      <c r="BF58" s="875"/>
      <c r="BG58" s="875"/>
      <c r="BH58" s="875"/>
      <c r="BI58" s="876"/>
      <c r="BJ58" s="252"/>
      <c r="BK58" s="252"/>
      <c r="BL58" s="252"/>
      <c r="BM58" s="252"/>
      <c r="BN58" s="252"/>
      <c r="BO58" s="265"/>
      <c r="BP58" s="265"/>
      <c r="BQ58" s="262">
        <v>52</v>
      </c>
      <c r="BR58" s="263"/>
      <c r="BS58" s="813"/>
      <c r="BT58" s="814"/>
      <c r="BU58" s="814"/>
      <c r="BV58" s="814"/>
      <c r="BW58" s="814"/>
      <c r="BX58" s="814"/>
      <c r="BY58" s="814"/>
      <c r="BZ58" s="814"/>
      <c r="CA58" s="814"/>
      <c r="CB58" s="814"/>
      <c r="CC58" s="814"/>
      <c r="CD58" s="814"/>
      <c r="CE58" s="814"/>
      <c r="CF58" s="814"/>
      <c r="CG58" s="815"/>
      <c r="CH58" s="880"/>
      <c r="CI58" s="807"/>
      <c r="CJ58" s="807"/>
      <c r="CK58" s="807"/>
      <c r="CL58" s="881"/>
      <c r="CM58" s="880"/>
      <c r="CN58" s="807"/>
      <c r="CO58" s="807"/>
      <c r="CP58" s="807"/>
      <c r="CQ58" s="881"/>
      <c r="CR58" s="880"/>
      <c r="CS58" s="807"/>
      <c r="CT58" s="807"/>
      <c r="CU58" s="807"/>
      <c r="CV58" s="881"/>
      <c r="CW58" s="880"/>
      <c r="CX58" s="807"/>
      <c r="CY58" s="807"/>
      <c r="CZ58" s="807"/>
      <c r="DA58" s="881"/>
      <c r="DB58" s="880"/>
      <c r="DC58" s="807"/>
      <c r="DD58" s="807"/>
      <c r="DE58" s="807"/>
      <c r="DF58" s="881"/>
      <c r="DG58" s="880"/>
      <c r="DH58" s="807"/>
      <c r="DI58" s="807"/>
      <c r="DJ58" s="807"/>
      <c r="DK58" s="881"/>
      <c r="DL58" s="880"/>
      <c r="DM58" s="807"/>
      <c r="DN58" s="807"/>
      <c r="DO58" s="807"/>
      <c r="DP58" s="881"/>
      <c r="DQ58" s="880"/>
      <c r="DR58" s="807"/>
      <c r="DS58" s="807"/>
      <c r="DT58" s="807"/>
      <c r="DU58" s="881"/>
      <c r="DV58" s="830"/>
      <c r="DW58" s="811"/>
      <c r="DX58" s="811"/>
      <c r="DY58" s="811"/>
      <c r="DZ58" s="812"/>
      <c r="EA58" s="246"/>
    </row>
    <row r="59" spans="1:131" s="247" customFormat="1" ht="26.25" customHeight="1" x14ac:dyDescent="0.2">
      <c r="A59" s="261">
        <v>32</v>
      </c>
      <c r="B59" s="797"/>
      <c r="C59" s="798"/>
      <c r="D59" s="798"/>
      <c r="E59" s="798"/>
      <c r="F59" s="798"/>
      <c r="G59" s="798"/>
      <c r="H59" s="798"/>
      <c r="I59" s="798"/>
      <c r="J59" s="798"/>
      <c r="K59" s="798"/>
      <c r="L59" s="798"/>
      <c r="M59" s="798"/>
      <c r="N59" s="798"/>
      <c r="O59" s="798"/>
      <c r="P59" s="799"/>
      <c r="Q59" s="882"/>
      <c r="R59" s="883"/>
      <c r="S59" s="883"/>
      <c r="T59" s="883"/>
      <c r="U59" s="883"/>
      <c r="V59" s="883"/>
      <c r="W59" s="883"/>
      <c r="X59" s="883"/>
      <c r="Y59" s="883"/>
      <c r="Z59" s="883"/>
      <c r="AA59" s="883"/>
      <c r="AB59" s="883"/>
      <c r="AC59" s="883"/>
      <c r="AD59" s="883"/>
      <c r="AE59" s="884"/>
      <c r="AF59" s="803"/>
      <c r="AG59" s="804"/>
      <c r="AH59" s="804"/>
      <c r="AI59" s="804"/>
      <c r="AJ59" s="805"/>
      <c r="AK59" s="885"/>
      <c r="AL59" s="883"/>
      <c r="AM59" s="883"/>
      <c r="AN59" s="883"/>
      <c r="AO59" s="883"/>
      <c r="AP59" s="883"/>
      <c r="AQ59" s="883"/>
      <c r="AR59" s="883"/>
      <c r="AS59" s="883"/>
      <c r="AT59" s="883"/>
      <c r="AU59" s="883"/>
      <c r="AV59" s="883"/>
      <c r="AW59" s="883"/>
      <c r="AX59" s="883"/>
      <c r="AY59" s="883"/>
      <c r="AZ59" s="886"/>
      <c r="BA59" s="886"/>
      <c r="BB59" s="886"/>
      <c r="BC59" s="886"/>
      <c r="BD59" s="886"/>
      <c r="BE59" s="875"/>
      <c r="BF59" s="875"/>
      <c r="BG59" s="875"/>
      <c r="BH59" s="875"/>
      <c r="BI59" s="876"/>
      <c r="BJ59" s="252"/>
      <c r="BK59" s="252"/>
      <c r="BL59" s="252"/>
      <c r="BM59" s="252"/>
      <c r="BN59" s="252"/>
      <c r="BO59" s="265"/>
      <c r="BP59" s="265"/>
      <c r="BQ59" s="262">
        <v>53</v>
      </c>
      <c r="BR59" s="263"/>
      <c r="BS59" s="813"/>
      <c r="BT59" s="814"/>
      <c r="BU59" s="814"/>
      <c r="BV59" s="814"/>
      <c r="BW59" s="814"/>
      <c r="BX59" s="814"/>
      <c r="BY59" s="814"/>
      <c r="BZ59" s="814"/>
      <c r="CA59" s="814"/>
      <c r="CB59" s="814"/>
      <c r="CC59" s="814"/>
      <c r="CD59" s="814"/>
      <c r="CE59" s="814"/>
      <c r="CF59" s="814"/>
      <c r="CG59" s="815"/>
      <c r="CH59" s="880"/>
      <c r="CI59" s="807"/>
      <c r="CJ59" s="807"/>
      <c r="CK59" s="807"/>
      <c r="CL59" s="881"/>
      <c r="CM59" s="880"/>
      <c r="CN59" s="807"/>
      <c r="CO59" s="807"/>
      <c r="CP59" s="807"/>
      <c r="CQ59" s="881"/>
      <c r="CR59" s="880"/>
      <c r="CS59" s="807"/>
      <c r="CT59" s="807"/>
      <c r="CU59" s="807"/>
      <c r="CV59" s="881"/>
      <c r="CW59" s="880"/>
      <c r="CX59" s="807"/>
      <c r="CY59" s="807"/>
      <c r="CZ59" s="807"/>
      <c r="DA59" s="881"/>
      <c r="DB59" s="880"/>
      <c r="DC59" s="807"/>
      <c r="DD59" s="807"/>
      <c r="DE59" s="807"/>
      <c r="DF59" s="881"/>
      <c r="DG59" s="880"/>
      <c r="DH59" s="807"/>
      <c r="DI59" s="807"/>
      <c r="DJ59" s="807"/>
      <c r="DK59" s="881"/>
      <c r="DL59" s="880"/>
      <c r="DM59" s="807"/>
      <c r="DN59" s="807"/>
      <c r="DO59" s="807"/>
      <c r="DP59" s="881"/>
      <c r="DQ59" s="880"/>
      <c r="DR59" s="807"/>
      <c r="DS59" s="807"/>
      <c r="DT59" s="807"/>
      <c r="DU59" s="881"/>
      <c r="DV59" s="830"/>
      <c r="DW59" s="811"/>
      <c r="DX59" s="811"/>
      <c r="DY59" s="811"/>
      <c r="DZ59" s="812"/>
      <c r="EA59" s="246"/>
    </row>
    <row r="60" spans="1:131" s="247" customFormat="1" ht="26.25" customHeight="1" x14ac:dyDescent="0.2">
      <c r="A60" s="261">
        <v>33</v>
      </c>
      <c r="B60" s="797"/>
      <c r="C60" s="798"/>
      <c r="D60" s="798"/>
      <c r="E60" s="798"/>
      <c r="F60" s="798"/>
      <c r="G60" s="798"/>
      <c r="H60" s="798"/>
      <c r="I60" s="798"/>
      <c r="J60" s="798"/>
      <c r="K60" s="798"/>
      <c r="L60" s="798"/>
      <c r="M60" s="798"/>
      <c r="N60" s="798"/>
      <c r="O60" s="798"/>
      <c r="P60" s="799"/>
      <c r="Q60" s="882"/>
      <c r="R60" s="883"/>
      <c r="S60" s="883"/>
      <c r="T60" s="883"/>
      <c r="U60" s="883"/>
      <c r="V60" s="883"/>
      <c r="W60" s="883"/>
      <c r="X60" s="883"/>
      <c r="Y60" s="883"/>
      <c r="Z60" s="883"/>
      <c r="AA60" s="883"/>
      <c r="AB60" s="883"/>
      <c r="AC60" s="883"/>
      <c r="AD60" s="883"/>
      <c r="AE60" s="884"/>
      <c r="AF60" s="803"/>
      <c r="AG60" s="804"/>
      <c r="AH60" s="804"/>
      <c r="AI60" s="804"/>
      <c r="AJ60" s="805"/>
      <c r="AK60" s="885"/>
      <c r="AL60" s="883"/>
      <c r="AM60" s="883"/>
      <c r="AN60" s="883"/>
      <c r="AO60" s="883"/>
      <c r="AP60" s="883"/>
      <c r="AQ60" s="883"/>
      <c r="AR60" s="883"/>
      <c r="AS60" s="883"/>
      <c r="AT60" s="883"/>
      <c r="AU60" s="883"/>
      <c r="AV60" s="883"/>
      <c r="AW60" s="883"/>
      <c r="AX60" s="883"/>
      <c r="AY60" s="883"/>
      <c r="AZ60" s="886"/>
      <c r="BA60" s="886"/>
      <c r="BB60" s="886"/>
      <c r="BC60" s="886"/>
      <c r="BD60" s="886"/>
      <c r="BE60" s="875"/>
      <c r="BF60" s="875"/>
      <c r="BG60" s="875"/>
      <c r="BH60" s="875"/>
      <c r="BI60" s="876"/>
      <c r="BJ60" s="252"/>
      <c r="BK60" s="252"/>
      <c r="BL60" s="252"/>
      <c r="BM60" s="252"/>
      <c r="BN60" s="252"/>
      <c r="BO60" s="265"/>
      <c r="BP60" s="265"/>
      <c r="BQ60" s="262">
        <v>54</v>
      </c>
      <c r="BR60" s="263"/>
      <c r="BS60" s="813"/>
      <c r="BT60" s="814"/>
      <c r="BU60" s="814"/>
      <c r="BV60" s="814"/>
      <c r="BW60" s="814"/>
      <c r="BX60" s="814"/>
      <c r="BY60" s="814"/>
      <c r="BZ60" s="814"/>
      <c r="CA60" s="814"/>
      <c r="CB60" s="814"/>
      <c r="CC60" s="814"/>
      <c r="CD60" s="814"/>
      <c r="CE60" s="814"/>
      <c r="CF60" s="814"/>
      <c r="CG60" s="815"/>
      <c r="CH60" s="880"/>
      <c r="CI60" s="807"/>
      <c r="CJ60" s="807"/>
      <c r="CK60" s="807"/>
      <c r="CL60" s="881"/>
      <c r="CM60" s="880"/>
      <c r="CN60" s="807"/>
      <c r="CO60" s="807"/>
      <c r="CP60" s="807"/>
      <c r="CQ60" s="881"/>
      <c r="CR60" s="880"/>
      <c r="CS60" s="807"/>
      <c r="CT60" s="807"/>
      <c r="CU60" s="807"/>
      <c r="CV60" s="881"/>
      <c r="CW60" s="880"/>
      <c r="CX60" s="807"/>
      <c r="CY60" s="807"/>
      <c r="CZ60" s="807"/>
      <c r="DA60" s="881"/>
      <c r="DB60" s="880"/>
      <c r="DC60" s="807"/>
      <c r="DD60" s="807"/>
      <c r="DE60" s="807"/>
      <c r="DF60" s="881"/>
      <c r="DG60" s="880"/>
      <c r="DH60" s="807"/>
      <c r="DI60" s="807"/>
      <c r="DJ60" s="807"/>
      <c r="DK60" s="881"/>
      <c r="DL60" s="880"/>
      <c r="DM60" s="807"/>
      <c r="DN60" s="807"/>
      <c r="DO60" s="807"/>
      <c r="DP60" s="881"/>
      <c r="DQ60" s="880"/>
      <c r="DR60" s="807"/>
      <c r="DS60" s="807"/>
      <c r="DT60" s="807"/>
      <c r="DU60" s="881"/>
      <c r="DV60" s="830"/>
      <c r="DW60" s="811"/>
      <c r="DX60" s="811"/>
      <c r="DY60" s="811"/>
      <c r="DZ60" s="812"/>
      <c r="EA60" s="246"/>
    </row>
    <row r="61" spans="1:131" s="247" customFormat="1" ht="26.25" customHeight="1" thickBot="1" x14ac:dyDescent="0.25">
      <c r="A61" s="261">
        <v>34</v>
      </c>
      <c r="B61" s="797"/>
      <c r="C61" s="798"/>
      <c r="D61" s="798"/>
      <c r="E61" s="798"/>
      <c r="F61" s="798"/>
      <c r="G61" s="798"/>
      <c r="H61" s="798"/>
      <c r="I61" s="798"/>
      <c r="J61" s="798"/>
      <c r="K61" s="798"/>
      <c r="L61" s="798"/>
      <c r="M61" s="798"/>
      <c r="N61" s="798"/>
      <c r="O61" s="798"/>
      <c r="P61" s="799"/>
      <c r="Q61" s="882"/>
      <c r="R61" s="883"/>
      <c r="S61" s="883"/>
      <c r="T61" s="883"/>
      <c r="U61" s="883"/>
      <c r="V61" s="883"/>
      <c r="W61" s="883"/>
      <c r="X61" s="883"/>
      <c r="Y61" s="883"/>
      <c r="Z61" s="883"/>
      <c r="AA61" s="883"/>
      <c r="AB61" s="883"/>
      <c r="AC61" s="883"/>
      <c r="AD61" s="883"/>
      <c r="AE61" s="884"/>
      <c r="AF61" s="803"/>
      <c r="AG61" s="804"/>
      <c r="AH61" s="804"/>
      <c r="AI61" s="804"/>
      <c r="AJ61" s="805"/>
      <c r="AK61" s="885"/>
      <c r="AL61" s="883"/>
      <c r="AM61" s="883"/>
      <c r="AN61" s="883"/>
      <c r="AO61" s="883"/>
      <c r="AP61" s="883"/>
      <c r="AQ61" s="883"/>
      <c r="AR61" s="883"/>
      <c r="AS61" s="883"/>
      <c r="AT61" s="883"/>
      <c r="AU61" s="883"/>
      <c r="AV61" s="883"/>
      <c r="AW61" s="883"/>
      <c r="AX61" s="883"/>
      <c r="AY61" s="883"/>
      <c r="AZ61" s="886"/>
      <c r="BA61" s="886"/>
      <c r="BB61" s="886"/>
      <c r="BC61" s="886"/>
      <c r="BD61" s="886"/>
      <c r="BE61" s="875"/>
      <c r="BF61" s="875"/>
      <c r="BG61" s="875"/>
      <c r="BH61" s="875"/>
      <c r="BI61" s="876"/>
      <c r="BJ61" s="252"/>
      <c r="BK61" s="252"/>
      <c r="BL61" s="252"/>
      <c r="BM61" s="252"/>
      <c r="BN61" s="252"/>
      <c r="BO61" s="265"/>
      <c r="BP61" s="265"/>
      <c r="BQ61" s="262">
        <v>55</v>
      </c>
      <c r="BR61" s="263"/>
      <c r="BS61" s="813"/>
      <c r="BT61" s="814"/>
      <c r="BU61" s="814"/>
      <c r="BV61" s="814"/>
      <c r="BW61" s="814"/>
      <c r="BX61" s="814"/>
      <c r="BY61" s="814"/>
      <c r="BZ61" s="814"/>
      <c r="CA61" s="814"/>
      <c r="CB61" s="814"/>
      <c r="CC61" s="814"/>
      <c r="CD61" s="814"/>
      <c r="CE61" s="814"/>
      <c r="CF61" s="814"/>
      <c r="CG61" s="815"/>
      <c r="CH61" s="880"/>
      <c r="CI61" s="807"/>
      <c r="CJ61" s="807"/>
      <c r="CK61" s="807"/>
      <c r="CL61" s="881"/>
      <c r="CM61" s="880"/>
      <c r="CN61" s="807"/>
      <c r="CO61" s="807"/>
      <c r="CP61" s="807"/>
      <c r="CQ61" s="881"/>
      <c r="CR61" s="880"/>
      <c r="CS61" s="807"/>
      <c r="CT61" s="807"/>
      <c r="CU61" s="807"/>
      <c r="CV61" s="881"/>
      <c r="CW61" s="880"/>
      <c r="CX61" s="807"/>
      <c r="CY61" s="807"/>
      <c r="CZ61" s="807"/>
      <c r="DA61" s="881"/>
      <c r="DB61" s="880"/>
      <c r="DC61" s="807"/>
      <c r="DD61" s="807"/>
      <c r="DE61" s="807"/>
      <c r="DF61" s="881"/>
      <c r="DG61" s="880"/>
      <c r="DH61" s="807"/>
      <c r="DI61" s="807"/>
      <c r="DJ61" s="807"/>
      <c r="DK61" s="881"/>
      <c r="DL61" s="880"/>
      <c r="DM61" s="807"/>
      <c r="DN61" s="807"/>
      <c r="DO61" s="807"/>
      <c r="DP61" s="881"/>
      <c r="DQ61" s="880"/>
      <c r="DR61" s="807"/>
      <c r="DS61" s="807"/>
      <c r="DT61" s="807"/>
      <c r="DU61" s="881"/>
      <c r="DV61" s="830"/>
      <c r="DW61" s="811"/>
      <c r="DX61" s="811"/>
      <c r="DY61" s="811"/>
      <c r="DZ61" s="812"/>
      <c r="EA61" s="246"/>
    </row>
    <row r="62" spans="1:131" s="247" customFormat="1" ht="26.25" customHeight="1" x14ac:dyDescent="0.2">
      <c r="A62" s="261">
        <v>35</v>
      </c>
      <c r="B62" s="797"/>
      <c r="C62" s="798"/>
      <c r="D62" s="798"/>
      <c r="E62" s="798"/>
      <c r="F62" s="798"/>
      <c r="G62" s="798"/>
      <c r="H62" s="798"/>
      <c r="I62" s="798"/>
      <c r="J62" s="798"/>
      <c r="K62" s="798"/>
      <c r="L62" s="798"/>
      <c r="M62" s="798"/>
      <c r="N62" s="798"/>
      <c r="O62" s="798"/>
      <c r="P62" s="799"/>
      <c r="Q62" s="882"/>
      <c r="R62" s="883"/>
      <c r="S62" s="883"/>
      <c r="T62" s="883"/>
      <c r="U62" s="883"/>
      <c r="V62" s="883"/>
      <c r="W62" s="883"/>
      <c r="X62" s="883"/>
      <c r="Y62" s="883"/>
      <c r="Z62" s="883"/>
      <c r="AA62" s="883"/>
      <c r="AB62" s="883"/>
      <c r="AC62" s="883"/>
      <c r="AD62" s="883"/>
      <c r="AE62" s="884"/>
      <c r="AF62" s="803"/>
      <c r="AG62" s="804"/>
      <c r="AH62" s="804"/>
      <c r="AI62" s="804"/>
      <c r="AJ62" s="805"/>
      <c r="AK62" s="885"/>
      <c r="AL62" s="883"/>
      <c r="AM62" s="883"/>
      <c r="AN62" s="883"/>
      <c r="AO62" s="883"/>
      <c r="AP62" s="883"/>
      <c r="AQ62" s="883"/>
      <c r="AR62" s="883"/>
      <c r="AS62" s="883"/>
      <c r="AT62" s="883"/>
      <c r="AU62" s="883"/>
      <c r="AV62" s="883"/>
      <c r="AW62" s="883"/>
      <c r="AX62" s="883"/>
      <c r="AY62" s="883"/>
      <c r="AZ62" s="886"/>
      <c r="BA62" s="886"/>
      <c r="BB62" s="886"/>
      <c r="BC62" s="886"/>
      <c r="BD62" s="886"/>
      <c r="BE62" s="875"/>
      <c r="BF62" s="875"/>
      <c r="BG62" s="875"/>
      <c r="BH62" s="875"/>
      <c r="BI62" s="876"/>
      <c r="BJ62" s="894" t="s">
        <v>418</v>
      </c>
      <c r="BK62" s="853"/>
      <c r="BL62" s="853"/>
      <c r="BM62" s="853"/>
      <c r="BN62" s="854"/>
      <c r="BO62" s="265"/>
      <c r="BP62" s="265"/>
      <c r="BQ62" s="262">
        <v>56</v>
      </c>
      <c r="BR62" s="263"/>
      <c r="BS62" s="813"/>
      <c r="BT62" s="814"/>
      <c r="BU62" s="814"/>
      <c r="BV62" s="814"/>
      <c r="BW62" s="814"/>
      <c r="BX62" s="814"/>
      <c r="BY62" s="814"/>
      <c r="BZ62" s="814"/>
      <c r="CA62" s="814"/>
      <c r="CB62" s="814"/>
      <c r="CC62" s="814"/>
      <c r="CD62" s="814"/>
      <c r="CE62" s="814"/>
      <c r="CF62" s="814"/>
      <c r="CG62" s="815"/>
      <c r="CH62" s="880"/>
      <c r="CI62" s="807"/>
      <c r="CJ62" s="807"/>
      <c r="CK62" s="807"/>
      <c r="CL62" s="881"/>
      <c r="CM62" s="880"/>
      <c r="CN62" s="807"/>
      <c r="CO62" s="807"/>
      <c r="CP62" s="807"/>
      <c r="CQ62" s="881"/>
      <c r="CR62" s="880"/>
      <c r="CS62" s="807"/>
      <c r="CT62" s="807"/>
      <c r="CU62" s="807"/>
      <c r="CV62" s="881"/>
      <c r="CW62" s="880"/>
      <c r="CX62" s="807"/>
      <c r="CY62" s="807"/>
      <c r="CZ62" s="807"/>
      <c r="DA62" s="881"/>
      <c r="DB62" s="880"/>
      <c r="DC62" s="807"/>
      <c r="DD62" s="807"/>
      <c r="DE62" s="807"/>
      <c r="DF62" s="881"/>
      <c r="DG62" s="880"/>
      <c r="DH62" s="807"/>
      <c r="DI62" s="807"/>
      <c r="DJ62" s="807"/>
      <c r="DK62" s="881"/>
      <c r="DL62" s="880"/>
      <c r="DM62" s="807"/>
      <c r="DN62" s="807"/>
      <c r="DO62" s="807"/>
      <c r="DP62" s="881"/>
      <c r="DQ62" s="880"/>
      <c r="DR62" s="807"/>
      <c r="DS62" s="807"/>
      <c r="DT62" s="807"/>
      <c r="DU62" s="881"/>
      <c r="DV62" s="830"/>
      <c r="DW62" s="811"/>
      <c r="DX62" s="811"/>
      <c r="DY62" s="811"/>
      <c r="DZ62" s="812"/>
      <c r="EA62" s="246"/>
    </row>
    <row r="63" spans="1:131" s="247" customFormat="1" ht="26.25" customHeight="1" thickBot="1" x14ac:dyDescent="0.25">
      <c r="A63" s="264" t="s">
        <v>394</v>
      </c>
      <c r="B63" s="837" t="s">
        <v>419</v>
      </c>
      <c r="C63" s="838"/>
      <c r="D63" s="838"/>
      <c r="E63" s="838"/>
      <c r="F63" s="838"/>
      <c r="G63" s="838"/>
      <c r="H63" s="838"/>
      <c r="I63" s="838"/>
      <c r="J63" s="838"/>
      <c r="K63" s="838"/>
      <c r="L63" s="838"/>
      <c r="M63" s="838"/>
      <c r="N63" s="838"/>
      <c r="O63" s="838"/>
      <c r="P63" s="839"/>
      <c r="Q63" s="887"/>
      <c r="R63" s="888"/>
      <c r="S63" s="888"/>
      <c r="T63" s="888"/>
      <c r="U63" s="888"/>
      <c r="V63" s="888"/>
      <c r="W63" s="888"/>
      <c r="X63" s="888"/>
      <c r="Y63" s="888"/>
      <c r="Z63" s="888"/>
      <c r="AA63" s="888"/>
      <c r="AB63" s="888"/>
      <c r="AC63" s="888"/>
      <c r="AD63" s="888"/>
      <c r="AE63" s="889"/>
      <c r="AF63" s="890">
        <v>74884</v>
      </c>
      <c r="AG63" s="891"/>
      <c r="AH63" s="891"/>
      <c r="AI63" s="891"/>
      <c r="AJ63" s="892"/>
      <c r="AK63" s="893"/>
      <c r="AL63" s="888"/>
      <c r="AM63" s="888"/>
      <c r="AN63" s="888"/>
      <c r="AO63" s="888"/>
      <c r="AP63" s="891"/>
      <c r="AQ63" s="891"/>
      <c r="AR63" s="891"/>
      <c r="AS63" s="891"/>
      <c r="AT63" s="891"/>
      <c r="AU63" s="891"/>
      <c r="AV63" s="891"/>
      <c r="AW63" s="891"/>
      <c r="AX63" s="891"/>
      <c r="AY63" s="891"/>
      <c r="AZ63" s="895"/>
      <c r="BA63" s="895"/>
      <c r="BB63" s="895"/>
      <c r="BC63" s="895"/>
      <c r="BD63" s="895"/>
      <c r="BE63" s="896"/>
      <c r="BF63" s="896"/>
      <c r="BG63" s="896"/>
      <c r="BH63" s="896"/>
      <c r="BI63" s="897"/>
      <c r="BJ63" s="898" t="s">
        <v>128</v>
      </c>
      <c r="BK63" s="899"/>
      <c r="BL63" s="899"/>
      <c r="BM63" s="899"/>
      <c r="BN63" s="900"/>
      <c r="BO63" s="265"/>
      <c r="BP63" s="265"/>
      <c r="BQ63" s="262">
        <v>57</v>
      </c>
      <c r="BR63" s="263"/>
      <c r="BS63" s="813"/>
      <c r="BT63" s="814"/>
      <c r="BU63" s="814"/>
      <c r="BV63" s="814"/>
      <c r="BW63" s="814"/>
      <c r="BX63" s="814"/>
      <c r="BY63" s="814"/>
      <c r="BZ63" s="814"/>
      <c r="CA63" s="814"/>
      <c r="CB63" s="814"/>
      <c r="CC63" s="814"/>
      <c r="CD63" s="814"/>
      <c r="CE63" s="814"/>
      <c r="CF63" s="814"/>
      <c r="CG63" s="815"/>
      <c r="CH63" s="880"/>
      <c r="CI63" s="807"/>
      <c r="CJ63" s="807"/>
      <c r="CK63" s="807"/>
      <c r="CL63" s="881"/>
      <c r="CM63" s="880"/>
      <c r="CN63" s="807"/>
      <c r="CO63" s="807"/>
      <c r="CP63" s="807"/>
      <c r="CQ63" s="881"/>
      <c r="CR63" s="880"/>
      <c r="CS63" s="807"/>
      <c r="CT63" s="807"/>
      <c r="CU63" s="807"/>
      <c r="CV63" s="881"/>
      <c r="CW63" s="880"/>
      <c r="CX63" s="807"/>
      <c r="CY63" s="807"/>
      <c r="CZ63" s="807"/>
      <c r="DA63" s="881"/>
      <c r="DB63" s="880"/>
      <c r="DC63" s="807"/>
      <c r="DD63" s="807"/>
      <c r="DE63" s="807"/>
      <c r="DF63" s="881"/>
      <c r="DG63" s="880"/>
      <c r="DH63" s="807"/>
      <c r="DI63" s="807"/>
      <c r="DJ63" s="807"/>
      <c r="DK63" s="881"/>
      <c r="DL63" s="880"/>
      <c r="DM63" s="807"/>
      <c r="DN63" s="807"/>
      <c r="DO63" s="807"/>
      <c r="DP63" s="881"/>
      <c r="DQ63" s="880"/>
      <c r="DR63" s="807"/>
      <c r="DS63" s="807"/>
      <c r="DT63" s="807"/>
      <c r="DU63" s="881"/>
      <c r="DV63" s="830"/>
      <c r="DW63" s="811"/>
      <c r="DX63" s="811"/>
      <c r="DY63" s="811"/>
      <c r="DZ63" s="812"/>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3"/>
      <c r="BT64" s="814"/>
      <c r="BU64" s="814"/>
      <c r="BV64" s="814"/>
      <c r="BW64" s="814"/>
      <c r="BX64" s="814"/>
      <c r="BY64" s="814"/>
      <c r="BZ64" s="814"/>
      <c r="CA64" s="814"/>
      <c r="CB64" s="814"/>
      <c r="CC64" s="814"/>
      <c r="CD64" s="814"/>
      <c r="CE64" s="814"/>
      <c r="CF64" s="814"/>
      <c r="CG64" s="815"/>
      <c r="CH64" s="880"/>
      <c r="CI64" s="807"/>
      <c r="CJ64" s="807"/>
      <c r="CK64" s="807"/>
      <c r="CL64" s="881"/>
      <c r="CM64" s="880"/>
      <c r="CN64" s="807"/>
      <c r="CO64" s="807"/>
      <c r="CP64" s="807"/>
      <c r="CQ64" s="881"/>
      <c r="CR64" s="880"/>
      <c r="CS64" s="807"/>
      <c r="CT64" s="807"/>
      <c r="CU64" s="807"/>
      <c r="CV64" s="881"/>
      <c r="CW64" s="880"/>
      <c r="CX64" s="807"/>
      <c r="CY64" s="807"/>
      <c r="CZ64" s="807"/>
      <c r="DA64" s="881"/>
      <c r="DB64" s="880"/>
      <c r="DC64" s="807"/>
      <c r="DD64" s="807"/>
      <c r="DE64" s="807"/>
      <c r="DF64" s="881"/>
      <c r="DG64" s="880"/>
      <c r="DH64" s="807"/>
      <c r="DI64" s="807"/>
      <c r="DJ64" s="807"/>
      <c r="DK64" s="881"/>
      <c r="DL64" s="880"/>
      <c r="DM64" s="807"/>
      <c r="DN64" s="807"/>
      <c r="DO64" s="807"/>
      <c r="DP64" s="881"/>
      <c r="DQ64" s="880"/>
      <c r="DR64" s="807"/>
      <c r="DS64" s="807"/>
      <c r="DT64" s="807"/>
      <c r="DU64" s="881"/>
      <c r="DV64" s="830"/>
      <c r="DW64" s="811"/>
      <c r="DX64" s="811"/>
      <c r="DY64" s="811"/>
      <c r="DZ64" s="812"/>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3"/>
      <c r="BT65" s="814"/>
      <c r="BU65" s="814"/>
      <c r="BV65" s="814"/>
      <c r="BW65" s="814"/>
      <c r="BX65" s="814"/>
      <c r="BY65" s="814"/>
      <c r="BZ65" s="814"/>
      <c r="CA65" s="814"/>
      <c r="CB65" s="814"/>
      <c r="CC65" s="814"/>
      <c r="CD65" s="814"/>
      <c r="CE65" s="814"/>
      <c r="CF65" s="814"/>
      <c r="CG65" s="815"/>
      <c r="CH65" s="880"/>
      <c r="CI65" s="807"/>
      <c r="CJ65" s="807"/>
      <c r="CK65" s="807"/>
      <c r="CL65" s="881"/>
      <c r="CM65" s="880"/>
      <c r="CN65" s="807"/>
      <c r="CO65" s="807"/>
      <c r="CP65" s="807"/>
      <c r="CQ65" s="881"/>
      <c r="CR65" s="880"/>
      <c r="CS65" s="807"/>
      <c r="CT65" s="807"/>
      <c r="CU65" s="807"/>
      <c r="CV65" s="881"/>
      <c r="CW65" s="880"/>
      <c r="CX65" s="807"/>
      <c r="CY65" s="807"/>
      <c r="CZ65" s="807"/>
      <c r="DA65" s="881"/>
      <c r="DB65" s="880"/>
      <c r="DC65" s="807"/>
      <c r="DD65" s="807"/>
      <c r="DE65" s="807"/>
      <c r="DF65" s="881"/>
      <c r="DG65" s="880"/>
      <c r="DH65" s="807"/>
      <c r="DI65" s="807"/>
      <c r="DJ65" s="807"/>
      <c r="DK65" s="881"/>
      <c r="DL65" s="880"/>
      <c r="DM65" s="807"/>
      <c r="DN65" s="807"/>
      <c r="DO65" s="807"/>
      <c r="DP65" s="881"/>
      <c r="DQ65" s="880"/>
      <c r="DR65" s="807"/>
      <c r="DS65" s="807"/>
      <c r="DT65" s="807"/>
      <c r="DU65" s="881"/>
      <c r="DV65" s="830"/>
      <c r="DW65" s="811"/>
      <c r="DX65" s="811"/>
      <c r="DY65" s="811"/>
      <c r="DZ65" s="812"/>
      <c r="EA65" s="246"/>
    </row>
    <row r="66" spans="1:131" s="247" customFormat="1" ht="26.25" customHeight="1" x14ac:dyDescent="0.2">
      <c r="A66" s="782" t="s">
        <v>421</v>
      </c>
      <c r="B66" s="783"/>
      <c r="C66" s="783"/>
      <c r="D66" s="783"/>
      <c r="E66" s="783"/>
      <c r="F66" s="783"/>
      <c r="G66" s="783"/>
      <c r="H66" s="783"/>
      <c r="I66" s="783"/>
      <c r="J66" s="783"/>
      <c r="K66" s="783"/>
      <c r="L66" s="783"/>
      <c r="M66" s="783"/>
      <c r="N66" s="783"/>
      <c r="O66" s="783"/>
      <c r="P66" s="784"/>
      <c r="Q66" s="759" t="s">
        <v>422</v>
      </c>
      <c r="R66" s="760"/>
      <c r="S66" s="760"/>
      <c r="T66" s="760"/>
      <c r="U66" s="761"/>
      <c r="V66" s="759" t="s">
        <v>399</v>
      </c>
      <c r="W66" s="760"/>
      <c r="X66" s="760"/>
      <c r="Y66" s="760"/>
      <c r="Z66" s="761"/>
      <c r="AA66" s="759" t="s">
        <v>400</v>
      </c>
      <c r="AB66" s="760"/>
      <c r="AC66" s="760"/>
      <c r="AD66" s="760"/>
      <c r="AE66" s="761"/>
      <c r="AF66" s="901" t="s">
        <v>401</v>
      </c>
      <c r="AG66" s="860"/>
      <c r="AH66" s="860"/>
      <c r="AI66" s="860"/>
      <c r="AJ66" s="902"/>
      <c r="AK66" s="759" t="s">
        <v>402</v>
      </c>
      <c r="AL66" s="783"/>
      <c r="AM66" s="783"/>
      <c r="AN66" s="783"/>
      <c r="AO66" s="784"/>
      <c r="AP66" s="759" t="s">
        <v>403</v>
      </c>
      <c r="AQ66" s="760"/>
      <c r="AR66" s="760"/>
      <c r="AS66" s="760"/>
      <c r="AT66" s="761"/>
      <c r="AU66" s="759" t="s">
        <v>423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6"/>
    </row>
    <row r="67" spans="1:131" s="247" customFormat="1" ht="26.25" customHeight="1" thickBot="1" x14ac:dyDescent="0.25">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903"/>
      <c r="AG67" s="863"/>
      <c r="AH67" s="863"/>
      <c r="AI67" s="863"/>
      <c r="AJ67" s="904"/>
      <c r="AK67" s="905"/>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6"/>
    </row>
    <row r="68" spans="1:131" s="247" customFormat="1" ht="26.25" customHeight="1" thickTop="1" x14ac:dyDescent="0.2">
      <c r="A68" s="258">
        <v>1</v>
      </c>
      <c r="B68" s="918" t="s">
        <v>587</v>
      </c>
      <c r="C68" s="919"/>
      <c r="D68" s="919"/>
      <c r="E68" s="919"/>
      <c r="F68" s="919"/>
      <c r="G68" s="919"/>
      <c r="H68" s="919"/>
      <c r="I68" s="919"/>
      <c r="J68" s="919"/>
      <c r="K68" s="919"/>
      <c r="L68" s="919"/>
      <c r="M68" s="919"/>
      <c r="N68" s="919"/>
      <c r="O68" s="919"/>
      <c r="P68" s="920"/>
      <c r="Q68" s="921">
        <v>27105</v>
      </c>
      <c r="R68" s="915"/>
      <c r="S68" s="915"/>
      <c r="T68" s="915"/>
      <c r="U68" s="915"/>
      <c r="V68" s="915">
        <v>25330</v>
      </c>
      <c r="W68" s="915"/>
      <c r="X68" s="915"/>
      <c r="Y68" s="915"/>
      <c r="Z68" s="915"/>
      <c r="AA68" s="915">
        <v>1775</v>
      </c>
      <c r="AB68" s="915"/>
      <c r="AC68" s="915"/>
      <c r="AD68" s="915"/>
      <c r="AE68" s="915"/>
      <c r="AF68" s="915">
        <v>846</v>
      </c>
      <c r="AG68" s="915"/>
      <c r="AH68" s="915"/>
      <c r="AI68" s="915"/>
      <c r="AJ68" s="915"/>
      <c r="AK68" s="915">
        <v>128</v>
      </c>
      <c r="AL68" s="915"/>
      <c r="AM68" s="915"/>
      <c r="AN68" s="915"/>
      <c r="AO68" s="915"/>
      <c r="AP68" s="915">
        <v>62860</v>
      </c>
      <c r="AQ68" s="915"/>
      <c r="AR68" s="915"/>
      <c r="AS68" s="915"/>
      <c r="AT68" s="915"/>
      <c r="AU68" s="915">
        <v>27513</v>
      </c>
      <c r="AV68" s="915"/>
      <c r="AW68" s="915"/>
      <c r="AX68" s="915"/>
      <c r="AY68" s="915"/>
      <c r="AZ68" s="916"/>
      <c r="BA68" s="916"/>
      <c r="BB68" s="916"/>
      <c r="BC68" s="916"/>
      <c r="BD68" s="917"/>
      <c r="BE68" s="265"/>
      <c r="BF68" s="265"/>
      <c r="BG68" s="265"/>
      <c r="BH68" s="265"/>
      <c r="BI68" s="265"/>
      <c r="BJ68" s="265"/>
      <c r="BK68" s="265"/>
      <c r="BL68" s="265"/>
      <c r="BM68" s="265"/>
      <c r="BN68" s="265"/>
      <c r="BO68" s="265"/>
      <c r="BP68" s="265"/>
      <c r="BQ68" s="262">
        <v>62</v>
      </c>
      <c r="BR68" s="267"/>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6"/>
    </row>
    <row r="69" spans="1:131" s="247" customFormat="1" ht="26.25" customHeight="1" x14ac:dyDescent="0.2">
      <c r="A69" s="261">
        <v>2</v>
      </c>
      <c r="B69" s="922" t="s">
        <v>588</v>
      </c>
      <c r="C69" s="923"/>
      <c r="D69" s="923"/>
      <c r="E69" s="923"/>
      <c r="F69" s="923"/>
      <c r="G69" s="923"/>
      <c r="H69" s="923"/>
      <c r="I69" s="923"/>
      <c r="J69" s="923"/>
      <c r="K69" s="923"/>
      <c r="L69" s="923"/>
      <c r="M69" s="923"/>
      <c r="N69" s="923"/>
      <c r="O69" s="923"/>
      <c r="P69" s="924"/>
      <c r="Q69" s="925">
        <v>530</v>
      </c>
      <c r="R69" s="926"/>
      <c r="S69" s="926"/>
      <c r="T69" s="926"/>
      <c r="U69" s="926"/>
      <c r="V69" s="926">
        <v>530</v>
      </c>
      <c r="W69" s="926"/>
      <c r="X69" s="926"/>
      <c r="Y69" s="926"/>
      <c r="Z69" s="926"/>
      <c r="AA69" s="926">
        <v>0</v>
      </c>
      <c r="AB69" s="926"/>
      <c r="AC69" s="926"/>
      <c r="AD69" s="926"/>
      <c r="AE69" s="926"/>
      <c r="AF69" s="926">
        <v>0</v>
      </c>
      <c r="AG69" s="926"/>
      <c r="AH69" s="926"/>
      <c r="AI69" s="926"/>
      <c r="AJ69" s="926"/>
      <c r="AK69" s="926">
        <v>400</v>
      </c>
      <c r="AL69" s="926"/>
      <c r="AM69" s="926"/>
      <c r="AN69" s="926"/>
      <c r="AO69" s="926"/>
      <c r="AP69" s="926" t="s">
        <v>513</v>
      </c>
      <c r="AQ69" s="926"/>
      <c r="AR69" s="926"/>
      <c r="AS69" s="926"/>
      <c r="AT69" s="926"/>
      <c r="AU69" s="926" t="s">
        <v>513</v>
      </c>
      <c r="AV69" s="926"/>
      <c r="AW69" s="926"/>
      <c r="AX69" s="926"/>
      <c r="AY69" s="926"/>
      <c r="AZ69" s="927"/>
      <c r="BA69" s="927"/>
      <c r="BB69" s="927"/>
      <c r="BC69" s="927"/>
      <c r="BD69" s="928"/>
      <c r="BE69" s="265"/>
      <c r="BF69" s="265"/>
      <c r="BG69" s="265"/>
      <c r="BH69" s="265"/>
      <c r="BI69" s="265"/>
      <c r="BJ69" s="265"/>
      <c r="BK69" s="265"/>
      <c r="BL69" s="265"/>
      <c r="BM69" s="265"/>
      <c r="BN69" s="265"/>
      <c r="BO69" s="265"/>
      <c r="BP69" s="265"/>
      <c r="BQ69" s="262">
        <v>63</v>
      </c>
      <c r="BR69" s="267"/>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6"/>
    </row>
    <row r="70" spans="1:131" s="247" customFormat="1" ht="26.25" customHeight="1" x14ac:dyDescent="0.2">
      <c r="A70" s="261">
        <v>3</v>
      </c>
      <c r="B70" s="922" t="s">
        <v>589</v>
      </c>
      <c r="C70" s="923"/>
      <c r="D70" s="923"/>
      <c r="E70" s="923"/>
      <c r="F70" s="923"/>
      <c r="G70" s="923"/>
      <c r="H70" s="923"/>
      <c r="I70" s="923"/>
      <c r="J70" s="923"/>
      <c r="K70" s="923"/>
      <c r="L70" s="923"/>
      <c r="M70" s="923"/>
      <c r="N70" s="923"/>
      <c r="O70" s="923"/>
      <c r="P70" s="924"/>
      <c r="Q70" s="925">
        <v>4035</v>
      </c>
      <c r="R70" s="926"/>
      <c r="S70" s="926"/>
      <c r="T70" s="926"/>
      <c r="U70" s="926"/>
      <c r="V70" s="926">
        <v>2941</v>
      </c>
      <c r="W70" s="926"/>
      <c r="X70" s="926"/>
      <c r="Y70" s="926"/>
      <c r="Z70" s="926"/>
      <c r="AA70" s="926">
        <v>1094</v>
      </c>
      <c r="AB70" s="926"/>
      <c r="AC70" s="926"/>
      <c r="AD70" s="926"/>
      <c r="AE70" s="926"/>
      <c r="AF70" s="926">
        <v>5383</v>
      </c>
      <c r="AG70" s="926"/>
      <c r="AH70" s="926"/>
      <c r="AI70" s="926"/>
      <c r="AJ70" s="926"/>
      <c r="AK70" s="926" t="s">
        <v>513</v>
      </c>
      <c r="AL70" s="926"/>
      <c r="AM70" s="926"/>
      <c r="AN70" s="926"/>
      <c r="AO70" s="926"/>
      <c r="AP70" s="926">
        <v>3670</v>
      </c>
      <c r="AQ70" s="926"/>
      <c r="AR70" s="926"/>
      <c r="AS70" s="926"/>
      <c r="AT70" s="926"/>
      <c r="AU70" s="926" t="s">
        <v>513</v>
      </c>
      <c r="AV70" s="926"/>
      <c r="AW70" s="926"/>
      <c r="AX70" s="926"/>
      <c r="AY70" s="926"/>
      <c r="AZ70" s="927" t="s">
        <v>585</v>
      </c>
      <c r="BA70" s="927"/>
      <c r="BB70" s="927"/>
      <c r="BC70" s="927"/>
      <c r="BD70" s="928"/>
      <c r="BE70" s="265"/>
      <c r="BF70" s="265"/>
      <c r="BG70" s="265"/>
      <c r="BH70" s="265"/>
      <c r="BI70" s="265"/>
      <c r="BJ70" s="265"/>
      <c r="BK70" s="265"/>
      <c r="BL70" s="265"/>
      <c r="BM70" s="265"/>
      <c r="BN70" s="265"/>
      <c r="BO70" s="265"/>
      <c r="BP70" s="265"/>
      <c r="BQ70" s="262">
        <v>64</v>
      </c>
      <c r="BR70" s="267"/>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6"/>
    </row>
    <row r="71" spans="1:131" s="247" customFormat="1" ht="26.25" customHeight="1" x14ac:dyDescent="0.2">
      <c r="A71" s="261">
        <v>4</v>
      </c>
      <c r="B71" s="922" t="s">
        <v>590</v>
      </c>
      <c r="C71" s="923"/>
      <c r="D71" s="923"/>
      <c r="E71" s="923"/>
      <c r="F71" s="923"/>
      <c r="G71" s="923"/>
      <c r="H71" s="923"/>
      <c r="I71" s="923"/>
      <c r="J71" s="923"/>
      <c r="K71" s="923"/>
      <c r="L71" s="923"/>
      <c r="M71" s="923"/>
      <c r="N71" s="923"/>
      <c r="O71" s="923"/>
      <c r="P71" s="924"/>
      <c r="Q71" s="925">
        <v>391</v>
      </c>
      <c r="R71" s="926"/>
      <c r="S71" s="926"/>
      <c r="T71" s="926"/>
      <c r="U71" s="926"/>
      <c r="V71" s="926">
        <v>438</v>
      </c>
      <c r="W71" s="926"/>
      <c r="X71" s="926"/>
      <c r="Y71" s="926"/>
      <c r="Z71" s="926"/>
      <c r="AA71" s="926">
        <v>-47</v>
      </c>
      <c r="AB71" s="926"/>
      <c r="AC71" s="926"/>
      <c r="AD71" s="926"/>
      <c r="AE71" s="926"/>
      <c r="AF71" s="926">
        <v>16544</v>
      </c>
      <c r="AG71" s="926"/>
      <c r="AH71" s="926"/>
      <c r="AI71" s="926"/>
      <c r="AJ71" s="926"/>
      <c r="AK71" s="926" t="s">
        <v>513</v>
      </c>
      <c r="AL71" s="926"/>
      <c r="AM71" s="926"/>
      <c r="AN71" s="926"/>
      <c r="AO71" s="926"/>
      <c r="AP71" s="926" t="s">
        <v>513</v>
      </c>
      <c r="AQ71" s="926"/>
      <c r="AR71" s="926"/>
      <c r="AS71" s="926"/>
      <c r="AT71" s="926"/>
      <c r="AU71" s="926" t="s">
        <v>513</v>
      </c>
      <c r="AV71" s="926"/>
      <c r="AW71" s="926"/>
      <c r="AX71" s="926"/>
      <c r="AY71" s="926"/>
      <c r="AZ71" s="927" t="s">
        <v>585</v>
      </c>
      <c r="BA71" s="927"/>
      <c r="BB71" s="927"/>
      <c r="BC71" s="927"/>
      <c r="BD71" s="928"/>
      <c r="BE71" s="265"/>
      <c r="BF71" s="265"/>
      <c r="BG71" s="265"/>
      <c r="BH71" s="265"/>
      <c r="BI71" s="265"/>
      <c r="BJ71" s="265"/>
      <c r="BK71" s="265"/>
      <c r="BL71" s="265"/>
      <c r="BM71" s="265"/>
      <c r="BN71" s="265"/>
      <c r="BO71" s="265"/>
      <c r="BP71" s="265"/>
      <c r="BQ71" s="262">
        <v>65</v>
      </c>
      <c r="BR71" s="267"/>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6"/>
    </row>
    <row r="72" spans="1:131" s="247" customFormat="1" ht="26.25" customHeight="1" x14ac:dyDescent="0.2">
      <c r="A72" s="261">
        <v>5</v>
      </c>
      <c r="B72" s="922" t="s">
        <v>591</v>
      </c>
      <c r="C72" s="923"/>
      <c r="D72" s="923"/>
      <c r="E72" s="923"/>
      <c r="F72" s="923"/>
      <c r="G72" s="923"/>
      <c r="H72" s="923"/>
      <c r="I72" s="923"/>
      <c r="J72" s="923"/>
      <c r="K72" s="923"/>
      <c r="L72" s="923"/>
      <c r="M72" s="923"/>
      <c r="N72" s="923"/>
      <c r="O72" s="923"/>
      <c r="P72" s="924"/>
      <c r="Q72" s="931">
        <v>42392</v>
      </c>
      <c r="R72" s="878"/>
      <c r="S72" s="878"/>
      <c r="T72" s="878"/>
      <c r="U72" s="878"/>
      <c r="V72" s="878">
        <v>42392</v>
      </c>
      <c r="W72" s="878"/>
      <c r="X72" s="878"/>
      <c r="Y72" s="878"/>
      <c r="Z72" s="878"/>
      <c r="AA72" s="929" t="s">
        <v>513</v>
      </c>
      <c r="AB72" s="930"/>
      <c r="AC72" s="930"/>
      <c r="AD72" s="930"/>
      <c r="AE72" s="877"/>
      <c r="AF72" s="929" t="s">
        <v>513</v>
      </c>
      <c r="AG72" s="930"/>
      <c r="AH72" s="930"/>
      <c r="AI72" s="930"/>
      <c r="AJ72" s="877"/>
      <c r="AK72" s="878">
        <v>243</v>
      </c>
      <c r="AL72" s="878"/>
      <c r="AM72" s="878"/>
      <c r="AN72" s="878"/>
      <c r="AO72" s="878"/>
      <c r="AP72" s="929" t="s">
        <v>513</v>
      </c>
      <c r="AQ72" s="930"/>
      <c r="AR72" s="930"/>
      <c r="AS72" s="930"/>
      <c r="AT72" s="877"/>
      <c r="AU72" s="929" t="s">
        <v>513</v>
      </c>
      <c r="AV72" s="930"/>
      <c r="AW72" s="930"/>
      <c r="AX72" s="930"/>
      <c r="AY72" s="877"/>
      <c r="AZ72" s="927"/>
      <c r="BA72" s="927"/>
      <c r="BB72" s="927"/>
      <c r="BC72" s="927"/>
      <c r="BD72" s="928"/>
      <c r="BE72" s="265"/>
      <c r="BF72" s="265"/>
      <c r="BG72" s="265"/>
      <c r="BH72" s="265"/>
      <c r="BI72" s="265"/>
      <c r="BJ72" s="265"/>
      <c r="BK72" s="265"/>
      <c r="BL72" s="265"/>
      <c r="BM72" s="265"/>
      <c r="BN72" s="265"/>
      <c r="BO72" s="265"/>
      <c r="BP72" s="265"/>
      <c r="BQ72" s="262">
        <v>66</v>
      </c>
      <c r="BR72" s="267"/>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6"/>
    </row>
    <row r="73" spans="1:131" s="247" customFormat="1" ht="26.25" customHeight="1" x14ac:dyDescent="0.2">
      <c r="A73" s="261">
        <v>6</v>
      </c>
      <c r="B73" s="922" t="s">
        <v>592</v>
      </c>
      <c r="C73" s="923"/>
      <c r="D73" s="923"/>
      <c r="E73" s="923"/>
      <c r="F73" s="923"/>
      <c r="G73" s="923"/>
      <c r="H73" s="923"/>
      <c r="I73" s="923"/>
      <c r="J73" s="923"/>
      <c r="K73" s="923"/>
      <c r="L73" s="923"/>
      <c r="M73" s="923"/>
      <c r="N73" s="923"/>
      <c r="O73" s="923"/>
      <c r="P73" s="924"/>
      <c r="Q73" s="931">
        <v>1003</v>
      </c>
      <c r="R73" s="878"/>
      <c r="S73" s="878"/>
      <c r="T73" s="878"/>
      <c r="U73" s="878"/>
      <c r="V73" s="878">
        <v>1003</v>
      </c>
      <c r="W73" s="878"/>
      <c r="X73" s="878"/>
      <c r="Y73" s="878"/>
      <c r="Z73" s="878"/>
      <c r="AA73" s="929" t="s">
        <v>513</v>
      </c>
      <c r="AB73" s="930"/>
      <c r="AC73" s="930"/>
      <c r="AD73" s="930"/>
      <c r="AE73" s="877"/>
      <c r="AF73" s="929" t="s">
        <v>513</v>
      </c>
      <c r="AG73" s="930"/>
      <c r="AH73" s="930"/>
      <c r="AI73" s="930"/>
      <c r="AJ73" s="877"/>
      <c r="AK73" s="929">
        <v>347</v>
      </c>
      <c r="AL73" s="930"/>
      <c r="AM73" s="930"/>
      <c r="AN73" s="930"/>
      <c r="AO73" s="877"/>
      <c r="AP73" s="929" t="s">
        <v>513</v>
      </c>
      <c r="AQ73" s="930"/>
      <c r="AR73" s="930"/>
      <c r="AS73" s="930"/>
      <c r="AT73" s="877"/>
      <c r="AU73" s="929" t="s">
        <v>513</v>
      </c>
      <c r="AV73" s="930"/>
      <c r="AW73" s="930"/>
      <c r="AX73" s="930"/>
      <c r="AY73" s="877"/>
      <c r="AZ73" s="927"/>
      <c r="BA73" s="927"/>
      <c r="BB73" s="927"/>
      <c r="BC73" s="927"/>
      <c r="BD73" s="928"/>
      <c r="BE73" s="265"/>
      <c r="BF73" s="265"/>
      <c r="BG73" s="265"/>
      <c r="BH73" s="265"/>
      <c r="BI73" s="265"/>
      <c r="BJ73" s="265"/>
      <c r="BK73" s="265"/>
      <c r="BL73" s="265"/>
      <c r="BM73" s="265"/>
      <c r="BN73" s="265"/>
      <c r="BO73" s="265"/>
      <c r="BP73" s="265"/>
      <c r="BQ73" s="262">
        <v>67</v>
      </c>
      <c r="BR73" s="267"/>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6"/>
    </row>
    <row r="74" spans="1:131" s="247" customFormat="1" ht="26.25" customHeight="1" x14ac:dyDescent="0.2">
      <c r="A74" s="261">
        <v>7</v>
      </c>
      <c r="B74" s="922" t="s">
        <v>593</v>
      </c>
      <c r="C74" s="923"/>
      <c r="D74" s="923"/>
      <c r="E74" s="923"/>
      <c r="F74" s="923"/>
      <c r="G74" s="923"/>
      <c r="H74" s="923"/>
      <c r="I74" s="923"/>
      <c r="J74" s="923"/>
      <c r="K74" s="923"/>
      <c r="L74" s="923"/>
      <c r="M74" s="923"/>
      <c r="N74" s="923"/>
      <c r="O74" s="923"/>
      <c r="P74" s="924"/>
      <c r="Q74" s="931">
        <v>13036</v>
      </c>
      <c r="R74" s="878"/>
      <c r="S74" s="878"/>
      <c r="T74" s="878"/>
      <c r="U74" s="878"/>
      <c r="V74" s="878">
        <v>12973</v>
      </c>
      <c r="W74" s="878"/>
      <c r="X74" s="878"/>
      <c r="Y74" s="878"/>
      <c r="Z74" s="878"/>
      <c r="AA74" s="878">
        <v>63</v>
      </c>
      <c r="AB74" s="878"/>
      <c r="AC74" s="878"/>
      <c r="AD74" s="878"/>
      <c r="AE74" s="878"/>
      <c r="AF74" s="878">
        <v>63</v>
      </c>
      <c r="AG74" s="878"/>
      <c r="AH74" s="878"/>
      <c r="AI74" s="878"/>
      <c r="AJ74" s="878"/>
      <c r="AK74" s="929" t="s">
        <v>513</v>
      </c>
      <c r="AL74" s="930"/>
      <c r="AM74" s="930"/>
      <c r="AN74" s="930"/>
      <c r="AO74" s="877"/>
      <c r="AP74" s="929" t="s">
        <v>513</v>
      </c>
      <c r="AQ74" s="930"/>
      <c r="AR74" s="930"/>
      <c r="AS74" s="930"/>
      <c r="AT74" s="877"/>
      <c r="AU74" s="929" t="s">
        <v>513</v>
      </c>
      <c r="AV74" s="930"/>
      <c r="AW74" s="930"/>
      <c r="AX74" s="930"/>
      <c r="AY74" s="877"/>
      <c r="AZ74" s="927"/>
      <c r="BA74" s="927"/>
      <c r="BB74" s="927"/>
      <c r="BC74" s="927"/>
      <c r="BD74" s="928"/>
      <c r="BE74" s="265"/>
      <c r="BF74" s="265"/>
      <c r="BG74" s="265"/>
      <c r="BH74" s="265"/>
      <c r="BI74" s="265"/>
      <c r="BJ74" s="265"/>
      <c r="BK74" s="265"/>
      <c r="BL74" s="265"/>
      <c r="BM74" s="265"/>
      <c r="BN74" s="265"/>
      <c r="BO74" s="265"/>
      <c r="BP74" s="265"/>
      <c r="BQ74" s="262">
        <v>68</v>
      </c>
      <c r="BR74" s="267"/>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6"/>
    </row>
    <row r="75" spans="1:131" s="247" customFormat="1" ht="26.25" customHeight="1" x14ac:dyDescent="0.2">
      <c r="A75" s="261">
        <v>8</v>
      </c>
      <c r="B75" s="922" t="s">
        <v>594</v>
      </c>
      <c r="C75" s="923"/>
      <c r="D75" s="923"/>
      <c r="E75" s="923"/>
      <c r="F75" s="923"/>
      <c r="G75" s="923"/>
      <c r="H75" s="923"/>
      <c r="I75" s="923"/>
      <c r="J75" s="923"/>
      <c r="K75" s="923"/>
      <c r="L75" s="923"/>
      <c r="M75" s="923"/>
      <c r="N75" s="923"/>
      <c r="O75" s="923"/>
      <c r="P75" s="924"/>
      <c r="Q75" s="932">
        <v>2074</v>
      </c>
      <c r="R75" s="930"/>
      <c r="S75" s="930"/>
      <c r="T75" s="930"/>
      <c r="U75" s="877"/>
      <c r="V75" s="929">
        <v>1850</v>
      </c>
      <c r="W75" s="930"/>
      <c r="X75" s="930"/>
      <c r="Y75" s="930"/>
      <c r="Z75" s="877"/>
      <c r="AA75" s="929">
        <v>224</v>
      </c>
      <c r="AB75" s="930"/>
      <c r="AC75" s="930"/>
      <c r="AD75" s="930"/>
      <c r="AE75" s="877"/>
      <c r="AF75" s="929">
        <v>224</v>
      </c>
      <c r="AG75" s="930"/>
      <c r="AH75" s="930"/>
      <c r="AI75" s="930"/>
      <c r="AJ75" s="877"/>
      <c r="AK75" s="929" t="s">
        <v>513</v>
      </c>
      <c r="AL75" s="930"/>
      <c r="AM75" s="930"/>
      <c r="AN75" s="930"/>
      <c r="AO75" s="877"/>
      <c r="AP75" s="929" t="s">
        <v>513</v>
      </c>
      <c r="AQ75" s="930"/>
      <c r="AR75" s="930"/>
      <c r="AS75" s="930"/>
      <c r="AT75" s="877"/>
      <c r="AU75" s="929" t="s">
        <v>513</v>
      </c>
      <c r="AV75" s="930"/>
      <c r="AW75" s="930"/>
      <c r="AX75" s="930"/>
      <c r="AY75" s="877"/>
      <c r="AZ75" s="927"/>
      <c r="BA75" s="927"/>
      <c r="BB75" s="927"/>
      <c r="BC75" s="927"/>
      <c r="BD75" s="928"/>
      <c r="BE75" s="265"/>
      <c r="BF75" s="265"/>
      <c r="BG75" s="265"/>
      <c r="BH75" s="265"/>
      <c r="BI75" s="265"/>
      <c r="BJ75" s="265"/>
      <c r="BK75" s="265"/>
      <c r="BL75" s="265"/>
      <c r="BM75" s="265"/>
      <c r="BN75" s="265"/>
      <c r="BO75" s="265"/>
      <c r="BP75" s="265"/>
      <c r="BQ75" s="262">
        <v>69</v>
      </c>
      <c r="BR75" s="267"/>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6"/>
    </row>
    <row r="76" spans="1:131" s="247" customFormat="1" ht="26.25" customHeight="1" x14ac:dyDescent="0.2">
      <c r="A76" s="261">
        <v>9</v>
      </c>
      <c r="B76" s="922" t="s">
        <v>595</v>
      </c>
      <c r="C76" s="923"/>
      <c r="D76" s="923"/>
      <c r="E76" s="923"/>
      <c r="F76" s="923"/>
      <c r="G76" s="923"/>
      <c r="H76" s="923"/>
      <c r="I76" s="923"/>
      <c r="J76" s="923"/>
      <c r="K76" s="923"/>
      <c r="L76" s="923"/>
      <c r="M76" s="923"/>
      <c r="N76" s="923"/>
      <c r="O76" s="923"/>
      <c r="P76" s="924"/>
      <c r="Q76" s="932">
        <v>848493</v>
      </c>
      <c r="R76" s="930"/>
      <c r="S76" s="930"/>
      <c r="T76" s="930"/>
      <c r="U76" s="877"/>
      <c r="V76" s="929">
        <v>821243</v>
      </c>
      <c r="W76" s="930"/>
      <c r="X76" s="930"/>
      <c r="Y76" s="930"/>
      <c r="Z76" s="877"/>
      <c r="AA76" s="929">
        <v>27250</v>
      </c>
      <c r="AB76" s="930"/>
      <c r="AC76" s="930"/>
      <c r="AD76" s="930"/>
      <c r="AE76" s="877"/>
      <c r="AF76" s="929">
        <v>27250</v>
      </c>
      <c r="AG76" s="930"/>
      <c r="AH76" s="930"/>
      <c r="AI76" s="930"/>
      <c r="AJ76" s="877"/>
      <c r="AK76" s="929">
        <v>2</v>
      </c>
      <c r="AL76" s="930"/>
      <c r="AM76" s="930"/>
      <c r="AN76" s="930"/>
      <c r="AO76" s="877"/>
      <c r="AP76" s="929" t="s">
        <v>513</v>
      </c>
      <c r="AQ76" s="930"/>
      <c r="AR76" s="930"/>
      <c r="AS76" s="930"/>
      <c r="AT76" s="877"/>
      <c r="AU76" s="929" t="s">
        <v>513</v>
      </c>
      <c r="AV76" s="930"/>
      <c r="AW76" s="930"/>
      <c r="AX76" s="930"/>
      <c r="AY76" s="877"/>
      <c r="AZ76" s="927"/>
      <c r="BA76" s="927"/>
      <c r="BB76" s="927"/>
      <c r="BC76" s="927"/>
      <c r="BD76" s="928"/>
      <c r="BE76" s="265"/>
      <c r="BF76" s="265"/>
      <c r="BG76" s="265"/>
      <c r="BH76" s="265"/>
      <c r="BI76" s="265"/>
      <c r="BJ76" s="265"/>
      <c r="BK76" s="265"/>
      <c r="BL76" s="265"/>
      <c r="BM76" s="265"/>
      <c r="BN76" s="265"/>
      <c r="BO76" s="265"/>
      <c r="BP76" s="265"/>
      <c r="BQ76" s="262">
        <v>70</v>
      </c>
      <c r="BR76" s="267"/>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6"/>
    </row>
    <row r="77" spans="1:131" s="247" customFormat="1" ht="26.25" customHeight="1" x14ac:dyDescent="0.2">
      <c r="A77" s="261">
        <v>10</v>
      </c>
      <c r="B77" s="922"/>
      <c r="C77" s="923"/>
      <c r="D77" s="923"/>
      <c r="E77" s="923"/>
      <c r="F77" s="923"/>
      <c r="G77" s="923"/>
      <c r="H77" s="923"/>
      <c r="I77" s="923"/>
      <c r="J77" s="923"/>
      <c r="K77" s="923"/>
      <c r="L77" s="923"/>
      <c r="M77" s="923"/>
      <c r="N77" s="923"/>
      <c r="O77" s="923"/>
      <c r="P77" s="924"/>
      <c r="Q77" s="932"/>
      <c r="R77" s="930"/>
      <c r="S77" s="930"/>
      <c r="T77" s="930"/>
      <c r="U77" s="877"/>
      <c r="V77" s="929"/>
      <c r="W77" s="930"/>
      <c r="X77" s="930"/>
      <c r="Y77" s="930"/>
      <c r="Z77" s="877"/>
      <c r="AA77" s="929"/>
      <c r="AB77" s="930"/>
      <c r="AC77" s="930"/>
      <c r="AD77" s="930"/>
      <c r="AE77" s="877"/>
      <c r="AF77" s="929"/>
      <c r="AG77" s="930"/>
      <c r="AH77" s="930"/>
      <c r="AI77" s="930"/>
      <c r="AJ77" s="877"/>
      <c r="AK77" s="929"/>
      <c r="AL77" s="930"/>
      <c r="AM77" s="930"/>
      <c r="AN77" s="930"/>
      <c r="AO77" s="877"/>
      <c r="AP77" s="929"/>
      <c r="AQ77" s="930"/>
      <c r="AR77" s="930"/>
      <c r="AS77" s="930"/>
      <c r="AT77" s="877"/>
      <c r="AU77" s="929"/>
      <c r="AV77" s="930"/>
      <c r="AW77" s="930"/>
      <c r="AX77" s="930"/>
      <c r="AY77" s="877"/>
      <c r="AZ77" s="927"/>
      <c r="BA77" s="927"/>
      <c r="BB77" s="927"/>
      <c r="BC77" s="927"/>
      <c r="BD77" s="928"/>
      <c r="BE77" s="265"/>
      <c r="BF77" s="265"/>
      <c r="BG77" s="265"/>
      <c r="BH77" s="265"/>
      <c r="BI77" s="265"/>
      <c r="BJ77" s="265"/>
      <c r="BK77" s="265"/>
      <c r="BL77" s="265"/>
      <c r="BM77" s="265"/>
      <c r="BN77" s="265"/>
      <c r="BO77" s="265"/>
      <c r="BP77" s="265"/>
      <c r="BQ77" s="262">
        <v>71</v>
      </c>
      <c r="BR77" s="267"/>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6"/>
    </row>
    <row r="78" spans="1:131" s="247" customFormat="1" ht="26.25" customHeight="1" x14ac:dyDescent="0.2">
      <c r="A78" s="261">
        <v>11</v>
      </c>
      <c r="B78" s="922"/>
      <c r="C78" s="923"/>
      <c r="D78" s="923"/>
      <c r="E78" s="923"/>
      <c r="F78" s="923"/>
      <c r="G78" s="923"/>
      <c r="H78" s="923"/>
      <c r="I78" s="923"/>
      <c r="J78" s="923"/>
      <c r="K78" s="923"/>
      <c r="L78" s="923"/>
      <c r="M78" s="923"/>
      <c r="N78" s="923"/>
      <c r="O78" s="923"/>
      <c r="P78" s="924"/>
      <c r="Q78" s="931"/>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7"/>
      <c r="BA78" s="927"/>
      <c r="BB78" s="927"/>
      <c r="BC78" s="927"/>
      <c r="BD78" s="928"/>
      <c r="BE78" s="265"/>
      <c r="BF78" s="265"/>
      <c r="BG78" s="265"/>
      <c r="BH78" s="265"/>
      <c r="BI78" s="265"/>
      <c r="BJ78" s="268"/>
      <c r="BK78" s="268"/>
      <c r="BL78" s="268"/>
      <c r="BM78" s="268"/>
      <c r="BN78" s="268"/>
      <c r="BO78" s="265"/>
      <c r="BP78" s="265"/>
      <c r="BQ78" s="262">
        <v>72</v>
      </c>
      <c r="BR78" s="267"/>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6"/>
    </row>
    <row r="79" spans="1:131" s="247" customFormat="1" ht="26.25" customHeight="1" x14ac:dyDescent="0.2">
      <c r="A79" s="261">
        <v>12</v>
      </c>
      <c r="B79" s="922"/>
      <c r="C79" s="923"/>
      <c r="D79" s="923"/>
      <c r="E79" s="923"/>
      <c r="F79" s="923"/>
      <c r="G79" s="923"/>
      <c r="H79" s="923"/>
      <c r="I79" s="923"/>
      <c r="J79" s="923"/>
      <c r="K79" s="923"/>
      <c r="L79" s="923"/>
      <c r="M79" s="923"/>
      <c r="N79" s="923"/>
      <c r="O79" s="923"/>
      <c r="P79" s="924"/>
      <c r="Q79" s="931"/>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7"/>
      <c r="BA79" s="927"/>
      <c r="BB79" s="927"/>
      <c r="BC79" s="927"/>
      <c r="BD79" s="928"/>
      <c r="BE79" s="265"/>
      <c r="BF79" s="265"/>
      <c r="BG79" s="265"/>
      <c r="BH79" s="265"/>
      <c r="BI79" s="265"/>
      <c r="BJ79" s="268"/>
      <c r="BK79" s="268"/>
      <c r="BL79" s="268"/>
      <c r="BM79" s="268"/>
      <c r="BN79" s="268"/>
      <c r="BO79" s="265"/>
      <c r="BP79" s="265"/>
      <c r="BQ79" s="262">
        <v>73</v>
      </c>
      <c r="BR79" s="267"/>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6"/>
    </row>
    <row r="80" spans="1:131" s="247" customFormat="1" ht="26.25" customHeight="1" x14ac:dyDescent="0.2">
      <c r="A80" s="261">
        <v>13</v>
      </c>
      <c r="B80" s="922"/>
      <c r="C80" s="923"/>
      <c r="D80" s="923"/>
      <c r="E80" s="923"/>
      <c r="F80" s="923"/>
      <c r="G80" s="923"/>
      <c r="H80" s="923"/>
      <c r="I80" s="923"/>
      <c r="J80" s="923"/>
      <c r="K80" s="923"/>
      <c r="L80" s="923"/>
      <c r="M80" s="923"/>
      <c r="N80" s="923"/>
      <c r="O80" s="923"/>
      <c r="P80" s="924"/>
      <c r="Q80" s="931"/>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7"/>
      <c r="BA80" s="927"/>
      <c r="BB80" s="927"/>
      <c r="BC80" s="927"/>
      <c r="BD80" s="928"/>
      <c r="BE80" s="265"/>
      <c r="BF80" s="265"/>
      <c r="BG80" s="265"/>
      <c r="BH80" s="265"/>
      <c r="BI80" s="265"/>
      <c r="BJ80" s="265"/>
      <c r="BK80" s="265"/>
      <c r="BL80" s="265"/>
      <c r="BM80" s="265"/>
      <c r="BN80" s="265"/>
      <c r="BO80" s="265"/>
      <c r="BP80" s="265"/>
      <c r="BQ80" s="262">
        <v>74</v>
      </c>
      <c r="BR80" s="267"/>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6"/>
    </row>
    <row r="81" spans="1:131" s="247" customFormat="1" ht="26.25" customHeight="1" x14ac:dyDescent="0.2">
      <c r="A81" s="261">
        <v>14</v>
      </c>
      <c r="B81" s="922"/>
      <c r="C81" s="923"/>
      <c r="D81" s="923"/>
      <c r="E81" s="923"/>
      <c r="F81" s="923"/>
      <c r="G81" s="923"/>
      <c r="H81" s="923"/>
      <c r="I81" s="923"/>
      <c r="J81" s="923"/>
      <c r="K81" s="923"/>
      <c r="L81" s="923"/>
      <c r="M81" s="923"/>
      <c r="N81" s="923"/>
      <c r="O81" s="923"/>
      <c r="P81" s="924"/>
      <c r="Q81" s="931"/>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7"/>
      <c r="BA81" s="927"/>
      <c r="BB81" s="927"/>
      <c r="BC81" s="927"/>
      <c r="BD81" s="928"/>
      <c r="BE81" s="265"/>
      <c r="BF81" s="265"/>
      <c r="BG81" s="265"/>
      <c r="BH81" s="265"/>
      <c r="BI81" s="265"/>
      <c r="BJ81" s="265"/>
      <c r="BK81" s="265"/>
      <c r="BL81" s="265"/>
      <c r="BM81" s="265"/>
      <c r="BN81" s="265"/>
      <c r="BO81" s="265"/>
      <c r="BP81" s="265"/>
      <c r="BQ81" s="262">
        <v>75</v>
      </c>
      <c r="BR81" s="267"/>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6"/>
    </row>
    <row r="82" spans="1:131" s="247" customFormat="1" ht="26.25" customHeight="1" x14ac:dyDescent="0.2">
      <c r="A82" s="261">
        <v>15</v>
      </c>
      <c r="B82" s="922"/>
      <c r="C82" s="923"/>
      <c r="D82" s="923"/>
      <c r="E82" s="923"/>
      <c r="F82" s="923"/>
      <c r="G82" s="923"/>
      <c r="H82" s="923"/>
      <c r="I82" s="923"/>
      <c r="J82" s="923"/>
      <c r="K82" s="923"/>
      <c r="L82" s="923"/>
      <c r="M82" s="923"/>
      <c r="N82" s="923"/>
      <c r="O82" s="923"/>
      <c r="P82" s="924"/>
      <c r="Q82" s="931"/>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7"/>
      <c r="BA82" s="927"/>
      <c r="BB82" s="927"/>
      <c r="BC82" s="927"/>
      <c r="BD82" s="928"/>
      <c r="BE82" s="265"/>
      <c r="BF82" s="265"/>
      <c r="BG82" s="265"/>
      <c r="BH82" s="265"/>
      <c r="BI82" s="265"/>
      <c r="BJ82" s="265"/>
      <c r="BK82" s="265"/>
      <c r="BL82" s="265"/>
      <c r="BM82" s="265"/>
      <c r="BN82" s="265"/>
      <c r="BO82" s="265"/>
      <c r="BP82" s="265"/>
      <c r="BQ82" s="262">
        <v>76</v>
      </c>
      <c r="BR82" s="267"/>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6"/>
    </row>
    <row r="83" spans="1:131" s="247" customFormat="1" ht="26.25" customHeight="1" x14ac:dyDescent="0.2">
      <c r="A83" s="261">
        <v>16</v>
      </c>
      <c r="B83" s="922"/>
      <c r="C83" s="923"/>
      <c r="D83" s="923"/>
      <c r="E83" s="923"/>
      <c r="F83" s="923"/>
      <c r="G83" s="923"/>
      <c r="H83" s="923"/>
      <c r="I83" s="923"/>
      <c r="J83" s="923"/>
      <c r="K83" s="923"/>
      <c r="L83" s="923"/>
      <c r="M83" s="923"/>
      <c r="N83" s="923"/>
      <c r="O83" s="923"/>
      <c r="P83" s="924"/>
      <c r="Q83" s="931"/>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7"/>
      <c r="BA83" s="927"/>
      <c r="BB83" s="927"/>
      <c r="BC83" s="927"/>
      <c r="BD83" s="928"/>
      <c r="BE83" s="265"/>
      <c r="BF83" s="265"/>
      <c r="BG83" s="265"/>
      <c r="BH83" s="265"/>
      <c r="BI83" s="265"/>
      <c r="BJ83" s="265"/>
      <c r="BK83" s="265"/>
      <c r="BL83" s="265"/>
      <c r="BM83" s="265"/>
      <c r="BN83" s="265"/>
      <c r="BO83" s="265"/>
      <c r="BP83" s="265"/>
      <c r="BQ83" s="262">
        <v>77</v>
      </c>
      <c r="BR83" s="267"/>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6"/>
    </row>
    <row r="84" spans="1:131" s="247" customFormat="1" ht="26.25" customHeight="1" x14ac:dyDescent="0.2">
      <c r="A84" s="261">
        <v>17</v>
      </c>
      <c r="B84" s="922"/>
      <c r="C84" s="923"/>
      <c r="D84" s="923"/>
      <c r="E84" s="923"/>
      <c r="F84" s="923"/>
      <c r="G84" s="923"/>
      <c r="H84" s="923"/>
      <c r="I84" s="923"/>
      <c r="J84" s="923"/>
      <c r="K84" s="923"/>
      <c r="L84" s="923"/>
      <c r="M84" s="923"/>
      <c r="N84" s="923"/>
      <c r="O84" s="923"/>
      <c r="P84" s="924"/>
      <c r="Q84" s="931"/>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7"/>
      <c r="BA84" s="927"/>
      <c r="BB84" s="927"/>
      <c r="BC84" s="927"/>
      <c r="BD84" s="928"/>
      <c r="BE84" s="265"/>
      <c r="BF84" s="265"/>
      <c r="BG84" s="265"/>
      <c r="BH84" s="265"/>
      <c r="BI84" s="265"/>
      <c r="BJ84" s="265"/>
      <c r="BK84" s="265"/>
      <c r="BL84" s="265"/>
      <c r="BM84" s="265"/>
      <c r="BN84" s="265"/>
      <c r="BO84" s="265"/>
      <c r="BP84" s="265"/>
      <c r="BQ84" s="262">
        <v>78</v>
      </c>
      <c r="BR84" s="267"/>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6"/>
    </row>
    <row r="85" spans="1:131" s="247" customFormat="1" ht="26.25" customHeight="1" x14ac:dyDescent="0.2">
      <c r="A85" s="261">
        <v>18</v>
      </c>
      <c r="B85" s="922"/>
      <c r="C85" s="923"/>
      <c r="D85" s="923"/>
      <c r="E85" s="923"/>
      <c r="F85" s="923"/>
      <c r="G85" s="923"/>
      <c r="H85" s="923"/>
      <c r="I85" s="923"/>
      <c r="J85" s="923"/>
      <c r="K85" s="923"/>
      <c r="L85" s="923"/>
      <c r="M85" s="923"/>
      <c r="N85" s="923"/>
      <c r="O85" s="923"/>
      <c r="P85" s="924"/>
      <c r="Q85" s="931"/>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7"/>
      <c r="BA85" s="927"/>
      <c r="BB85" s="927"/>
      <c r="BC85" s="927"/>
      <c r="BD85" s="928"/>
      <c r="BE85" s="265"/>
      <c r="BF85" s="265"/>
      <c r="BG85" s="265"/>
      <c r="BH85" s="265"/>
      <c r="BI85" s="265"/>
      <c r="BJ85" s="265"/>
      <c r="BK85" s="265"/>
      <c r="BL85" s="265"/>
      <c r="BM85" s="265"/>
      <c r="BN85" s="265"/>
      <c r="BO85" s="265"/>
      <c r="BP85" s="265"/>
      <c r="BQ85" s="262">
        <v>79</v>
      </c>
      <c r="BR85" s="267"/>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6"/>
    </row>
    <row r="86" spans="1:131" s="247" customFormat="1" ht="26.25" customHeight="1" x14ac:dyDescent="0.2">
      <c r="A86" s="261">
        <v>19</v>
      </c>
      <c r="B86" s="922"/>
      <c r="C86" s="923"/>
      <c r="D86" s="923"/>
      <c r="E86" s="923"/>
      <c r="F86" s="923"/>
      <c r="G86" s="923"/>
      <c r="H86" s="923"/>
      <c r="I86" s="923"/>
      <c r="J86" s="923"/>
      <c r="K86" s="923"/>
      <c r="L86" s="923"/>
      <c r="M86" s="923"/>
      <c r="N86" s="923"/>
      <c r="O86" s="923"/>
      <c r="P86" s="924"/>
      <c r="Q86" s="931"/>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7"/>
      <c r="BA86" s="927"/>
      <c r="BB86" s="927"/>
      <c r="BC86" s="927"/>
      <c r="BD86" s="928"/>
      <c r="BE86" s="265"/>
      <c r="BF86" s="265"/>
      <c r="BG86" s="265"/>
      <c r="BH86" s="265"/>
      <c r="BI86" s="265"/>
      <c r="BJ86" s="265"/>
      <c r="BK86" s="265"/>
      <c r="BL86" s="265"/>
      <c r="BM86" s="265"/>
      <c r="BN86" s="265"/>
      <c r="BO86" s="265"/>
      <c r="BP86" s="265"/>
      <c r="BQ86" s="262">
        <v>80</v>
      </c>
      <c r="BR86" s="267"/>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6"/>
    </row>
    <row r="87" spans="1:131" s="247" customFormat="1" ht="26.25" customHeight="1" x14ac:dyDescent="0.2">
      <c r="A87" s="269">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5"/>
      <c r="BF87" s="265"/>
      <c r="BG87" s="265"/>
      <c r="BH87" s="265"/>
      <c r="BI87" s="265"/>
      <c r="BJ87" s="265"/>
      <c r="BK87" s="265"/>
      <c r="BL87" s="265"/>
      <c r="BM87" s="265"/>
      <c r="BN87" s="265"/>
      <c r="BO87" s="265"/>
      <c r="BP87" s="265"/>
      <c r="BQ87" s="262">
        <v>81</v>
      </c>
      <c r="BR87" s="267"/>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6"/>
    </row>
    <row r="88" spans="1:131" s="247" customFormat="1" ht="26.25" customHeight="1" thickBot="1" x14ac:dyDescent="0.25">
      <c r="A88" s="264" t="s">
        <v>394</v>
      </c>
      <c r="B88" s="837" t="s">
        <v>424</v>
      </c>
      <c r="C88" s="838"/>
      <c r="D88" s="838"/>
      <c r="E88" s="838"/>
      <c r="F88" s="838"/>
      <c r="G88" s="838"/>
      <c r="H88" s="838"/>
      <c r="I88" s="838"/>
      <c r="J88" s="838"/>
      <c r="K88" s="838"/>
      <c r="L88" s="838"/>
      <c r="M88" s="838"/>
      <c r="N88" s="838"/>
      <c r="O88" s="838"/>
      <c r="P88" s="839"/>
      <c r="Q88" s="887"/>
      <c r="R88" s="888"/>
      <c r="S88" s="888"/>
      <c r="T88" s="888"/>
      <c r="U88" s="888"/>
      <c r="V88" s="888"/>
      <c r="W88" s="888"/>
      <c r="X88" s="888"/>
      <c r="Y88" s="888"/>
      <c r="Z88" s="888"/>
      <c r="AA88" s="888"/>
      <c r="AB88" s="888"/>
      <c r="AC88" s="888"/>
      <c r="AD88" s="888"/>
      <c r="AE88" s="888"/>
      <c r="AF88" s="891">
        <f>SUM(AF68:AJ76)</f>
        <v>50310</v>
      </c>
      <c r="AG88" s="891"/>
      <c r="AH88" s="891"/>
      <c r="AI88" s="891"/>
      <c r="AJ88" s="891"/>
      <c r="AK88" s="888"/>
      <c r="AL88" s="888"/>
      <c r="AM88" s="888"/>
      <c r="AN88" s="888"/>
      <c r="AO88" s="888"/>
      <c r="AP88" s="891">
        <f>SUM(AP68:AT76)</f>
        <v>66530</v>
      </c>
      <c r="AQ88" s="891"/>
      <c r="AR88" s="891"/>
      <c r="AS88" s="891"/>
      <c r="AT88" s="891"/>
      <c r="AU88" s="891">
        <f>SUM(AU68:AY76)</f>
        <v>27513</v>
      </c>
      <c r="AV88" s="891"/>
      <c r="AW88" s="891"/>
      <c r="AX88" s="891"/>
      <c r="AY88" s="891"/>
      <c r="AZ88" s="896"/>
      <c r="BA88" s="896"/>
      <c r="BB88" s="896"/>
      <c r="BC88" s="896"/>
      <c r="BD88" s="897"/>
      <c r="BE88" s="265"/>
      <c r="BF88" s="265"/>
      <c r="BG88" s="265"/>
      <c r="BH88" s="265"/>
      <c r="BI88" s="265"/>
      <c r="BJ88" s="265"/>
      <c r="BK88" s="265"/>
      <c r="BL88" s="265"/>
      <c r="BM88" s="265"/>
      <c r="BN88" s="265"/>
      <c r="BO88" s="265"/>
      <c r="BP88" s="265"/>
      <c r="BQ88" s="262">
        <v>82</v>
      </c>
      <c r="BR88" s="267"/>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37" t="s">
        <v>425</v>
      </c>
      <c r="BS102" s="838"/>
      <c r="BT102" s="838"/>
      <c r="BU102" s="838"/>
      <c r="BV102" s="838"/>
      <c r="BW102" s="838"/>
      <c r="BX102" s="838"/>
      <c r="BY102" s="838"/>
      <c r="BZ102" s="838"/>
      <c r="CA102" s="838"/>
      <c r="CB102" s="838"/>
      <c r="CC102" s="838"/>
      <c r="CD102" s="838"/>
      <c r="CE102" s="838"/>
      <c r="CF102" s="838"/>
      <c r="CG102" s="839"/>
      <c r="CH102" s="940"/>
      <c r="CI102" s="941"/>
      <c r="CJ102" s="941"/>
      <c r="CK102" s="941"/>
      <c r="CL102" s="942"/>
      <c r="CM102" s="940"/>
      <c r="CN102" s="941"/>
      <c r="CO102" s="941"/>
      <c r="CP102" s="941"/>
      <c r="CQ102" s="942"/>
      <c r="CR102" s="943">
        <f>SUM(CR7:CV36)</f>
        <v>237559501</v>
      </c>
      <c r="CS102" s="944"/>
      <c r="CT102" s="944"/>
      <c r="CU102" s="944"/>
      <c r="CV102" s="945"/>
      <c r="CW102" s="943">
        <f t="shared" ref="CW102" si="0">SUM(CW7:DA36)</f>
        <v>12213172</v>
      </c>
      <c r="CX102" s="944"/>
      <c r="CY102" s="944"/>
      <c r="CZ102" s="944"/>
      <c r="DA102" s="945"/>
      <c r="DB102" s="943">
        <f t="shared" ref="DB102" si="1">SUM(DB7:DF36)</f>
        <v>84970770</v>
      </c>
      <c r="DC102" s="944"/>
      <c r="DD102" s="944"/>
      <c r="DE102" s="944"/>
      <c r="DF102" s="945"/>
      <c r="DG102" s="943">
        <f t="shared" ref="DG102" si="2">SUM(DG7:DK36)</f>
        <v>288590723</v>
      </c>
      <c r="DH102" s="944"/>
      <c r="DI102" s="944"/>
      <c r="DJ102" s="944"/>
      <c r="DK102" s="945"/>
      <c r="DL102" s="943">
        <f t="shared" ref="DL102" si="3">SUM(DL7:DP36)</f>
        <v>4588760</v>
      </c>
      <c r="DM102" s="944"/>
      <c r="DN102" s="944"/>
      <c r="DO102" s="944"/>
      <c r="DP102" s="945"/>
      <c r="DQ102" s="943">
        <f t="shared" ref="DQ102" si="4">SUM(DQ7:DU36)</f>
        <v>7438482</v>
      </c>
      <c r="DR102" s="944"/>
      <c r="DS102" s="944"/>
      <c r="DT102" s="944"/>
      <c r="DU102" s="945"/>
      <c r="DV102" s="968"/>
      <c r="DW102" s="969"/>
      <c r="DX102" s="969"/>
      <c r="DY102" s="969"/>
      <c r="DZ102" s="970"/>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71" t="s">
        <v>426</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72" t="s">
        <v>427</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73" t="s">
        <v>430</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431</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6" customFormat="1" ht="26.25" customHeight="1" x14ac:dyDescent="0.2">
      <c r="A109" s="966" t="s">
        <v>432</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433</v>
      </c>
      <c r="AB109" s="947"/>
      <c r="AC109" s="947"/>
      <c r="AD109" s="947"/>
      <c r="AE109" s="948"/>
      <c r="AF109" s="946" t="s">
        <v>307</v>
      </c>
      <c r="AG109" s="947"/>
      <c r="AH109" s="947"/>
      <c r="AI109" s="947"/>
      <c r="AJ109" s="948"/>
      <c r="AK109" s="946" t="s">
        <v>306</v>
      </c>
      <c r="AL109" s="947"/>
      <c r="AM109" s="947"/>
      <c r="AN109" s="947"/>
      <c r="AO109" s="948"/>
      <c r="AP109" s="946" t="s">
        <v>434</v>
      </c>
      <c r="AQ109" s="947"/>
      <c r="AR109" s="947"/>
      <c r="AS109" s="947"/>
      <c r="AT109" s="949"/>
      <c r="AU109" s="966" t="s">
        <v>432</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433</v>
      </c>
      <c r="BR109" s="947"/>
      <c r="BS109" s="947"/>
      <c r="BT109" s="947"/>
      <c r="BU109" s="948"/>
      <c r="BV109" s="946" t="s">
        <v>307</v>
      </c>
      <c r="BW109" s="947"/>
      <c r="BX109" s="947"/>
      <c r="BY109" s="947"/>
      <c r="BZ109" s="948"/>
      <c r="CA109" s="946" t="s">
        <v>306</v>
      </c>
      <c r="CB109" s="947"/>
      <c r="CC109" s="947"/>
      <c r="CD109" s="947"/>
      <c r="CE109" s="948"/>
      <c r="CF109" s="967" t="s">
        <v>434</v>
      </c>
      <c r="CG109" s="967"/>
      <c r="CH109" s="967"/>
      <c r="CI109" s="967"/>
      <c r="CJ109" s="967"/>
      <c r="CK109" s="946" t="s">
        <v>435</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433</v>
      </c>
      <c r="DH109" s="947"/>
      <c r="DI109" s="947"/>
      <c r="DJ109" s="947"/>
      <c r="DK109" s="948"/>
      <c r="DL109" s="946" t="s">
        <v>307</v>
      </c>
      <c r="DM109" s="947"/>
      <c r="DN109" s="947"/>
      <c r="DO109" s="947"/>
      <c r="DP109" s="948"/>
      <c r="DQ109" s="946" t="s">
        <v>306</v>
      </c>
      <c r="DR109" s="947"/>
      <c r="DS109" s="947"/>
      <c r="DT109" s="947"/>
      <c r="DU109" s="948"/>
      <c r="DV109" s="946" t="s">
        <v>434</v>
      </c>
      <c r="DW109" s="947"/>
      <c r="DX109" s="947"/>
      <c r="DY109" s="947"/>
      <c r="DZ109" s="949"/>
    </row>
    <row r="110" spans="1:131" s="246" customFormat="1" ht="26.25" customHeight="1" x14ac:dyDescent="0.2">
      <c r="A110" s="950" t="s">
        <v>436</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78751717</v>
      </c>
      <c r="AB110" s="954"/>
      <c r="AC110" s="954"/>
      <c r="AD110" s="954"/>
      <c r="AE110" s="955"/>
      <c r="AF110" s="956">
        <v>75610315</v>
      </c>
      <c r="AG110" s="954"/>
      <c r="AH110" s="954"/>
      <c r="AI110" s="954"/>
      <c r="AJ110" s="955"/>
      <c r="AK110" s="956">
        <v>75965202</v>
      </c>
      <c r="AL110" s="954"/>
      <c r="AM110" s="954"/>
      <c r="AN110" s="954"/>
      <c r="AO110" s="955"/>
      <c r="AP110" s="957">
        <v>13.4</v>
      </c>
      <c r="AQ110" s="958"/>
      <c r="AR110" s="958"/>
      <c r="AS110" s="958"/>
      <c r="AT110" s="959"/>
      <c r="AU110" s="960" t="s">
        <v>73</v>
      </c>
      <c r="AV110" s="961"/>
      <c r="AW110" s="961"/>
      <c r="AX110" s="961"/>
      <c r="AY110" s="961"/>
      <c r="AZ110" s="1002" t="s">
        <v>437</v>
      </c>
      <c r="BA110" s="951"/>
      <c r="BB110" s="951"/>
      <c r="BC110" s="951"/>
      <c r="BD110" s="951"/>
      <c r="BE110" s="951"/>
      <c r="BF110" s="951"/>
      <c r="BG110" s="951"/>
      <c r="BH110" s="951"/>
      <c r="BI110" s="951"/>
      <c r="BJ110" s="951"/>
      <c r="BK110" s="951"/>
      <c r="BL110" s="951"/>
      <c r="BM110" s="951"/>
      <c r="BN110" s="951"/>
      <c r="BO110" s="951"/>
      <c r="BP110" s="952"/>
      <c r="BQ110" s="988">
        <v>1676815890</v>
      </c>
      <c r="BR110" s="989"/>
      <c r="BS110" s="989"/>
      <c r="BT110" s="989"/>
      <c r="BU110" s="989"/>
      <c r="BV110" s="989">
        <v>1643031536</v>
      </c>
      <c r="BW110" s="989"/>
      <c r="BX110" s="989"/>
      <c r="BY110" s="989"/>
      <c r="BZ110" s="989"/>
      <c r="CA110" s="989">
        <v>1625291280</v>
      </c>
      <c r="CB110" s="989"/>
      <c r="CC110" s="989"/>
      <c r="CD110" s="989"/>
      <c r="CE110" s="989"/>
      <c r="CF110" s="1003">
        <v>285.89999999999998</v>
      </c>
      <c r="CG110" s="1004"/>
      <c r="CH110" s="1004"/>
      <c r="CI110" s="1004"/>
      <c r="CJ110" s="1004"/>
      <c r="CK110" s="1005" t="s">
        <v>438</v>
      </c>
      <c r="CL110" s="1006"/>
      <c r="CM110" s="985" t="s">
        <v>439</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v>41964049</v>
      </c>
      <c r="DH110" s="989"/>
      <c r="DI110" s="989"/>
      <c r="DJ110" s="989"/>
      <c r="DK110" s="989"/>
      <c r="DL110" s="989">
        <v>41218660</v>
      </c>
      <c r="DM110" s="989"/>
      <c r="DN110" s="989"/>
      <c r="DO110" s="989"/>
      <c r="DP110" s="989"/>
      <c r="DQ110" s="989">
        <v>56663227</v>
      </c>
      <c r="DR110" s="989"/>
      <c r="DS110" s="989"/>
      <c r="DT110" s="989"/>
      <c r="DU110" s="989"/>
      <c r="DV110" s="990">
        <v>10</v>
      </c>
      <c r="DW110" s="990"/>
      <c r="DX110" s="990"/>
      <c r="DY110" s="990"/>
      <c r="DZ110" s="991"/>
    </row>
    <row r="111" spans="1:131" s="246" customFormat="1" ht="26.25" customHeight="1" x14ac:dyDescent="0.2">
      <c r="A111" s="992" t="s">
        <v>440</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v>15826145</v>
      </c>
      <c r="AB111" s="996"/>
      <c r="AC111" s="996"/>
      <c r="AD111" s="996"/>
      <c r="AE111" s="997"/>
      <c r="AF111" s="998">
        <v>10699974</v>
      </c>
      <c r="AG111" s="996"/>
      <c r="AH111" s="996"/>
      <c r="AI111" s="996"/>
      <c r="AJ111" s="997"/>
      <c r="AK111" s="998">
        <v>9694690</v>
      </c>
      <c r="AL111" s="996"/>
      <c r="AM111" s="996"/>
      <c r="AN111" s="996"/>
      <c r="AO111" s="997"/>
      <c r="AP111" s="999">
        <v>1.7</v>
      </c>
      <c r="AQ111" s="1000"/>
      <c r="AR111" s="1000"/>
      <c r="AS111" s="1000"/>
      <c r="AT111" s="1001"/>
      <c r="AU111" s="962"/>
      <c r="AV111" s="963"/>
      <c r="AW111" s="963"/>
      <c r="AX111" s="963"/>
      <c r="AY111" s="963"/>
      <c r="AZ111" s="1011" t="s">
        <v>441</v>
      </c>
      <c r="BA111" s="1012"/>
      <c r="BB111" s="1012"/>
      <c r="BC111" s="1012"/>
      <c r="BD111" s="1012"/>
      <c r="BE111" s="1012"/>
      <c r="BF111" s="1012"/>
      <c r="BG111" s="1012"/>
      <c r="BH111" s="1012"/>
      <c r="BI111" s="1012"/>
      <c r="BJ111" s="1012"/>
      <c r="BK111" s="1012"/>
      <c r="BL111" s="1012"/>
      <c r="BM111" s="1012"/>
      <c r="BN111" s="1012"/>
      <c r="BO111" s="1012"/>
      <c r="BP111" s="1013"/>
      <c r="BQ111" s="981">
        <v>73137269</v>
      </c>
      <c r="BR111" s="982"/>
      <c r="BS111" s="982"/>
      <c r="BT111" s="982"/>
      <c r="BU111" s="982"/>
      <c r="BV111" s="982">
        <v>70293497</v>
      </c>
      <c r="BW111" s="982"/>
      <c r="BX111" s="982"/>
      <c r="BY111" s="982"/>
      <c r="BZ111" s="982"/>
      <c r="CA111" s="982">
        <v>76975069</v>
      </c>
      <c r="CB111" s="982"/>
      <c r="CC111" s="982"/>
      <c r="CD111" s="982"/>
      <c r="CE111" s="982"/>
      <c r="CF111" s="976">
        <v>13.5</v>
      </c>
      <c r="CG111" s="977"/>
      <c r="CH111" s="977"/>
      <c r="CI111" s="977"/>
      <c r="CJ111" s="977"/>
      <c r="CK111" s="1007"/>
      <c r="CL111" s="1008"/>
      <c r="CM111" s="978" t="s">
        <v>442</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128</v>
      </c>
      <c r="DH111" s="982"/>
      <c r="DI111" s="982"/>
      <c r="DJ111" s="982"/>
      <c r="DK111" s="982"/>
      <c r="DL111" s="982" t="s">
        <v>128</v>
      </c>
      <c r="DM111" s="982"/>
      <c r="DN111" s="982"/>
      <c r="DO111" s="982"/>
      <c r="DP111" s="982"/>
      <c r="DQ111" s="982" t="s">
        <v>128</v>
      </c>
      <c r="DR111" s="982"/>
      <c r="DS111" s="982"/>
      <c r="DT111" s="982"/>
      <c r="DU111" s="982"/>
      <c r="DV111" s="983" t="s">
        <v>128</v>
      </c>
      <c r="DW111" s="983"/>
      <c r="DX111" s="983"/>
      <c r="DY111" s="983"/>
      <c r="DZ111" s="984"/>
    </row>
    <row r="112" spans="1:131" s="246" customFormat="1" ht="26.25" customHeight="1" x14ac:dyDescent="0.2">
      <c r="A112" s="1014" t="s">
        <v>443</v>
      </c>
      <c r="B112" s="1015"/>
      <c r="C112" s="1012" t="s">
        <v>444</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v>52958754</v>
      </c>
      <c r="AB112" s="1021"/>
      <c r="AC112" s="1021"/>
      <c r="AD112" s="1021"/>
      <c r="AE112" s="1022"/>
      <c r="AF112" s="1023">
        <v>52213054</v>
      </c>
      <c r="AG112" s="1021"/>
      <c r="AH112" s="1021"/>
      <c r="AI112" s="1021"/>
      <c r="AJ112" s="1022"/>
      <c r="AK112" s="1023">
        <v>51910287</v>
      </c>
      <c r="AL112" s="1021"/>
      <c r="AM112" s="1021"/>
      <c r="AN112" s="1021"/>
      <c r="AO112" s="1022"/>
      <c r="AP112" s="1024">
        <v>9.1</v>
      </c>
      <c r="AQ112" s="1025"/>
      <c r="AR112" s="1025"/>
      <c r="AS112" s="1025"/>
      <c r="AT112" s="1026"/>
      <c r="AU112" s="962"/>
      <c r="AV112" s="963"/>
      <c r="AW112" s="963"/>
      <c r="AX112" s="963"/>
      <c r="AY112" s="963"/>
      <c r="AZ112" s="1011" t="s">
        <v>445</v>
      </c>
      <c r="BA112" s="1012"/>
      <c r="BB112" s="1012"/>
      <c r="BC112" s="1012"/>
      <c r="BD112" s="1012"/>
      <c r="BE112" s="1012"/>
      <c r="BF112" s="1012"/>
      <c r="BG112" s="1012"/>
      <c r="BH112" s="1012"/>
      <c r="BI112" s="1012"/>
      <c r="BJ112" s="1012"/>
      <c r="BK112" s="1012"/>
      <c r="BL112" s="1012"/>
      <c r="BM112" s="1012"/>
      <c r="BN112" s="1012"/>
      <c r="BO112" s="1012"/>
      <c r="BP112" s="1013"/>
      <c r="BQ112" s="981">
        <v>469130310</v>
      </c>
      <c r="BR112" s="982"/>
      <c r="BS112" s="982"/>
      <c r="BT112" s="982"/>
      <c r="BU112" s="982"/>
      <c r="BV112" s="982">
        <v>470915537</v>
      </c>
      <c r="BW112" s="982"/>
      <c r="BX112" s="982"/>
      <c r="BY112" s="982"/>
      <c r="BZ112" s="982"/>
      <c r="CA112" s="982">
        <v>477474850</v>
      </c>
      <c r="CB112" s="982"/>
      <c r="CC112" s="982"/>
      <c r="CD112" s="982"/>
      <c r="CE112" s="982"/>
      <c r="CF112" s="976">
        <v>84</v>
      </c>
      <c r="CG112" s="977"/>
      <c r="CH112" s="977"/>
      <c r="CI112" s="977"/>
      <c r="CJ112" s="977"/>
      <c r="CK112" s="1007"/>
      <c r="CL112" s="1008"/>
      <c r="CM112" s="978" t="s">
        <v>446</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128</v>
      </c>
      <c r="DH112" s="982"/>
      <c r="DI112" s="982"/>
      <c r="DJ112" s="982"/>
      <c r="DK112" s="982"/>
      <c r="DL112" s="982" t="s">
        <v>128</v>
      </c>
      <c r="DM112" s="982"/>
      <c r="DN112" s="982"/>
      <c r="DO112" s="982"/>
      <c r="DP112" s="982"/>
      <c r="DQ112" s="982" t="s">
        <v>128</v>
      </c>
      <c r="DR112" s="982"/>
      <c r="DS112" s="982"/>
      <c r="DT112" s="982"/>
      <c r="DU112" s="982"/>
      <c r="DV112" s="983" t="s">
        <v>128</v>
      </c>
      <c r="DW112" s="983"/>
      <c r="DX112" s="983"/>
      <c r="DY112" s="983"/>
      <c r="DZ112" s="984"/>
    </row>
    <row r="113" spans="1:130" s="246" customFormat="1" ht="26.25" customHeight="1" x14ac:dyDescent="0.2">
      <c r="A113" s="1016"/>
      <c r="B113" s="1017"/>
      <c r="C113" s="1012" t="s">
        <v>447</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43190492</v>
      </c>
      <c r="AB113" s="996"/>
      <c r="AC113" s="996"/>
      <c r="AD113" s="996"/>
      <c r="AE113" s="997"/>
      <c r="AF113" s="998">
        <v>42170561</v>
      </c>
      <c r="AG113" s="996"/>
      <c r="AH113" s="996"/>
      <c r="AI113" s="996"/>
      <c r="AJ113" s="997"/>
      <c r="AK113" s="998">
        <v>40234644</v>
      </c>
      <c r="AL113" s="996"/>
      <c r="AM113" s="996"/>
      <c r="AN113" s="996"/>
      <c r="AO113" s="997"/>
      <c r="AP113" s="999">
        <v>7.1</v>
      </c>
      <c r="AQ113" s="1000"/>
      <c r="AR113" s="1000"/>
      <c r="AS113" s="1000"/>
      <c r="AT113" s="1001"/>
      <c r="AU113" s="962"/>
      <c r="AV113" s="963"/>
      <c r="AW113" s="963"/>
      <c r="AX113" s="963"/>
      <c r="AY113" s="963"/>
      <c r="AZ113" s="1011" t="s">
        <v>448</v>
      </c>
      <c r="BA113" s="1012"/>
      <c r="BB113" s="1012"/>
      <c r="BC113" s="1012"/>
      <c r="BD113" s="1012"/>
      <c r="BE113" s="1012"/>
      <c r="BF113" s="1012"/>
      <c r="BG113" s="1012"/>
      <c r="BH113" s="1012"/>
      <c r="BI113" s="1012"/>
      <c r="BJ113" s="1012"/>
      <c r="BK113" s="1012"/>
      <c r="BL113" s="1012"/>
      <c r="BM113" s="1012"/>
      <c r="BN113" s="1012"/>
      <c r="BO113" s="1012"/>
      <c r="BP113" s="1013"/>
      <c r="BQ113" s="981">
        <v>30663309</v>
      </c>
      <c r="BR113" s="982"/>
      <c r="BS113" s="982"/>
      <c r="BT113" s="982"/>
      <c r="BU113" s="982"/>
      <c r="BV113" s="982">
        <v>28885753</v>
      </c>
      <c r="BW113" s="982"/>
      <c r="BX113" s="982"/>
      <c r="BY113" s="982"/>
      <c r="BZ113" s="982"/>
      <c r="CA113" s="982">
        <v>27513342</v>
      </c>
      <c r="CB113" s="982"/>
      <c r="CC113" s="982"/>
      <c r="CD113" s="982"/>
      <c r="CE113" s="982"/>
      <c r="CF113" s="976">
        <v>4.8</v>
      </c>
      <c r="CG113" s="977"/>
      <c r="CH113" s="977"/>
      <c r="CI113" s="977"/>
      <c r="CJ113" s="977"/>
      <c r="CK113" s="1007"/>
      <c r="CL113" s="1008"/>
      <c r="CM113" s="978" t="s">
        <v>449</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128</v>
      </c>
      <c r="DH113" s="1021"/>
      <c r="DI113" s="1021"/>
      <c r="DJ113" s="1021"/>
      <c r="DK113" s="1022"/>
      <c r="DL113" s="1023" t="s">
        <v>128</v>
      </c>
      <c r="DM113" s="1021"/>
      <c r="DN113" s="1021"/>
      <c r="DO113" s="1021"/>
      <c r="DP113" s="1022"/>
      <c r="DQ113" s="1023" t="s">
        <v>128</v>
      </c>
      <c r="DR113" s="1021"/>
      <c r="DS113" s="1021"/>
      <c r="DT113" s="1021"/>
      <c r="DU113" s="1022"/>
      <c r="DV113" s="1024" t="s">
        <v>128</v>
      </c>
      <c r="DW113" s="1025"/>
      <c r="DX113" s="1025"/>
      <c r="DY113" s="1025"/>
      <c r="DZ113" s="1026"/>
    </row>
    <row r="114" spans="1:130" s="246" customFormat="1" ht="26.25" customHeight="1" x14ac:dyDescent="0.2">
      <c r="A114" s="1016"/>
      <c r="B114" s="1017"/>
      <c r="C114" s="1012" t="s">
        <v>450</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4008277</v>
      </c>
      <c r="AB114" s="1021"/>
      <c r="AC114" s="1021"/>
      <c r="AD114" s="1021"/>
      <c r="AE114" s="1022"/>
      <c r="AF114" s="1023">
        <v>3666614</v>
      </c>
      <c r="AG114" s="1021"/>
      <c r="AH114" s="1021"/>
      <c r="AI114" s="1021"/>
      <c r="AJ114" s="1022"/>
      <c r="AK114" s="1023">
        <v>3460182</v>
      </c>
      <c r="AL114" s="1021"/>
      <c r="AM114" s="1021"/>
      <c r="AN114" s="1021"/>
      <c r="AO114" s="1022"/>
      <c r="AP114" s="1024">
        <v>0.6</v>
      </c>
      <c r="AQ114" s="1025"/>
      <c r="AR114" s="1025"/>
      <c r="AS114" s="1025"/>
      <c r="AT114" s="1026"/>
      <c r="AU114" s="962"/>
      <c r="AV114" s="963"/>
      <c r="AW114" s="963"/>
      <c r="AX114" s="963"/>
      <c r="AY114" s="963"/>
      <c r="AZ114" s="1011" t="s">
        <v>451</v>
      </c>
      <c r="BA114" s="1012"/>
      <c r="BB114" s="1012"/>
      <c r="BC114" s="1012"/>
      <c r="BD114" s="1012"/>
      <c r="BE114" s="1012"/>
      <c r="BF114" s="1012"/>
      <c r="BG114" s="1012"/>
      <c r="BH114" s="1012"/>
      <c r="BI114" s="1012"/>
      <c r="BJ114" s="1012"/>
      <c r="BK114" s="1012"/>
      <c r="BL114" s="1012"/>
      <c r="BM114" s="1012"/>
      <c r="BN114" s="1012"/>
      <c r="BO114" s="1012"/>
      <c r="BP114" s="1013"/>
      <c r="BQ114" s="981">
        <v>129477033</v>
      </c>
      <c r="BR114" s="982"/>
      <c r="BS114" s="982"/>
      <c r="BT114" s="982"/>
      <c r="BU114" s="982"/>
      <c r="BV114" s="982">
        <v>191580303</v>
      </c>
      <c r="BW114" s="982"/>
      <c r="BX114" s="982"/>
      <c r="BY114" s="982"/>
      <c r="BZ114" s="982"/>
      <c r="CA114" s="982">
        <v>186548292</v>
      </c>
      <c r="CB114" s="982"/>
      <c r="CC114" s="982"/>
      <c r="CD114" s="982"/>
      <c r="CE114" s="982"/>
      <c r="CF114" s="976">
        <v>32.799999999999997</v>
      </c>
      <c r="CG114" s="977"/>
      <c r="CH114" s="977"/>
      <c r="CI114" s="977"/>
      <c r="CJ114" s="977"/>
      <c r="CK114" s="1007"/>
      <c r="CL114" s="1008"/>
      <c r="CM114" s="978" t="s">
        <v>452</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128</v>
      </c>
      <c r="DH114" s="1021"/>
      <c r="DI114" s="1021"/>
      <c r="DJ114" s="1021"/>
      <c r="DK114" s="1022"/>
      <c r="DL114" s="1023" t="s">
        <v>128</v>
      </c>
      <c r="DM114" s="1021"/>
      <c r="DN114" s="1021"/>
      <c r="DO114" s="1021"/>
      <c r="DP114" s="1022"/>
      <c r="DQ114" s="1023" t="s">
        <v>128</v>
      </c>
      <c r="DR114" s="1021"/>
      <c r="DS114" s="1021"/>
      <c r="DT114" s="1021"/>
      <c r="DU114" s="1022"/>
      <c r="DV114" s="1024" t="s">
        <v>128</v>
      </c>
      <c r="DW114" s="1025"/>
      <c r="DX114" s="1025"/>
      <c r="DY114" s="1025"/>
      <c r="DZ114" s="1026"/>
    </row>
    <row r="115" spans="1:130" s="246" customFormat="1" ht="26.25" customHeight="1" x14ac:dyDescent="0.2">
      <c r="A115" s="1016"/>
      <c r="B115" s="1017"/>
      <c r="C115" s="1012" t="s">
        <v>453</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328081</v>
      </c>
      <c r="AB115" s="996"/>
      <c r="AC115" s="996"/>
      <c r="AD115" s="996"/>
      <c r="AE115" s="997"/>
      <c r="AF115" s="998">
        <v>1398699</v>
      </c>
      <c r="AG115" s="996"/>
      <c r="AH115" s="996"/>
      <c r="AI115" s="996"/>
      <c r="AJ115" s="997"/>
      <c r="AK115" s="998">
        <v>1393467</v>
      </c>
      <c r="AL115" s="996"/>
      <c r="AM115" s="996"/>
      <c r="AN115" s="996"/>
      <c r="AO115" s="997"/>
      <c r="AP115" s="999">
        <v>0.2</v>
      </c>
      <c r="AQ115" s="1000"/>
      <c r="AR115" s="1000"/>
      <c r="AS115" s="1000"/>
      <c r="AT115" s="1001"/>
      <c r="AU115" s="962"/>
      <c r="AV115" s="963"/>
      <c r="AW115" s="963"/>
      <c r="AX115" s="963"/>
      <c r="AY115" s="963"/>
      <c r="AZ115" s="1011" t="s">
        <v>454</v>
      </c>
      <c r="BA115" s="1012"/>
      <c r="BB115" s="1012"/>
      <c r="BC115" s="1012"/>
      <c r="BD115" s="1012"/>
      <c r="BE115" s="1012"/>
      <c r="BF115" s="1012"/>
      <c r="BG115" s="1012"/>
      <c r="BH115" s="1012"/>
      <c r="BI115" s="1012"/>
      <c r="BJ115" s="1012"/>
      <c r="BK115" s="1012"/>
      <c r="BL115" s="1012"/>
      <c r="BM115" s="1012"/>
      <c r="BN115" s="1012"/>
      <c r="BO115" s="1012"/>
      <c r="BP115" s="1013"/>
      <c r="BQ115" s="981">
        <v>27027353</v>
      </c>
      <c r="BR115" s="982"/>
      <c r="BS115" s="982"/>
      <c r="BT115" s="982"/>
      <c r="BU115" s="982"/>
      <c r="BV115" s="982">
        <v>19639043</v>
      </c>
      <c r="BW115" s="982"/>
      <c r="BX115" s="982"/>
      <c r="BY115" s="982"/>
      <c r="BZ115" s="982"/>
      <c r="CA115" s="982">
        <v>7489370</v>
      </c>
      <c r="CB115" s="982"/>
      <c r="CC115" s="982"/>
      <c r="CD115" s="982"/>
      <c r="CE115" s="982"/>
      <c r="CF115" s="976">
        <v>1.3</v>
      </c>
      <c r="CG115" s="977"/>
      <c r="CH115" s="977"/>
      <c r="CI115" s="977"/>
      <c r="CJ115" s="977"/>
      <c r="CK115" s="1007"/>
      <c r="CL115" s="1008"/>
      <c r="CM115" s="1011" t="s">
        <v>455</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v>3719037</v>
      </c>
      <c r="DH115" s="1021"/>
      <c r="DI115" s="1021"/>
      <c r="DJ115" s="1021"/>
      <c r="DK115" s="1022"/>
      <c r="DL115" s="1023">
        <v>3196403</v>
      </c>
      <c r="DM115" s="1021"/>
      <c r="DN115" s="1021"/>
      <c r="DO115" s="1021"/>
      <c r="DP115" s="1022"/>
      <c r="DQ115" s="1023">
        <v>1353200</v>
      </c>
      <c r="DR115" s="1021"/>
      <c r="DS115" s="1021"/>
      <c r="DT115" s="1021"/>
      <c r="DU115" s="1022"/>
      <c r="DV115" s="1024">
        <v>0.2</v>
      </c>
      <c r="DW115" s="1025"/>
      <c r="DX115" s="1025"/>
      <c r="DY115" s="1025"/>
      <c r="DZ115" s="1026"/>
    </row>
    <row r="116" spans="1:130" s="246" customFormat="1" ht="26.25" customHeight="1" x14ac:dyDescent="0.2">
      <c r="A116" s="1018"/>
      <c r="B116" s="1019"/>
      <c r="C116" s="1027" t="s">
        <v>456</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128</v>
      </c>
      <c r="AB116" s="1021"/>
      <c r="AC116" s="1021"/>
      <c r="AD116" s="1021"/>
      <c r="AE116" s="1022"/>
      <c r="AF116" s="1023" t="s">
        <v>128</v>
      </c>
      <c r="AG116" s="1021"/>
      <c r="AH116" s="1021"/>
      <c r="AI116" s="1021"/>
      <c r="AJ116" s="1022"/>
      <c r="AK116" s="1023" t="s">
        <v>128</v>
      </c>
      <c r="AL116" s="1021"/>
      <c r="AM116" s="1021"/>
      <c r="AN116" s="1021"/>
      <c r="AO116" s="1022"/>
      <c r="AP116" s="1024" t="s">
        <v>128</v>
      </c>
      <c r="AQ116" s="1025"/>
      <c r="AR116" s="1025"/>
      <c r="AS116" s="1025"/>
      <c r="AT116" s="1026"/>
      <c r="AU116" s="962"/>
      <c r="AV116" s="963"/>
      <c r="AW116" s="963"/>
      <c r="AX116" s="963"/>
      <c r="AY116" s="963"/>
      <c r="AZ116" s="1029" t="s">
        <v>457</v>
      </c>
      <c r="BA116" s="1030"/>
      <c r="BB116" s="1030"/>
      <c r="BC116" s="1030"/>
      <c r="BD116" s="1030"/>
      <c r="BE116" s="1030"/>
      <c r="BF116" s="1030"/>
      <c r="BG116" s="1030"/>
      <c r="BH116" s="1030"/>
      <c r="BI116" s="1030"/>
      <c r="BJ116" s="1030"/>
      <c r="BK116" s="1030"/>
      <c r="BL116" s="1030"/>
      <c r="BM116" s="1030"/>
      <c r="BN116" s="1030"/>
      <c r="BO116" s="1030"/>
      <c r="BP116" s="1031"/>
      <c r="BQ116" s="981" t="s">
        <v>128</v>
      </c>
      <c r="BR116" s="982"/>
      <c r="BS116" s="982"/>
      <c r="BT116" s="982"/>
      <c r="BU116" s="982"/>
      <c r="BV116" s="982" t="s">
        <v>128</v>
      </c>
      <c r="BW116" s="982"/>
      <c r="BX116" s="982"/>
      <c r="BY116" s="982"/>
      <c r="BZ116" s="982"/>
      <c r="CA116" s="982" t="s">
        <v>128</v>
      </c>
      <c r="CB116" s="982"/>
      <c r="CC116" s="982"/>
      <c r="CD116" s="982"/>
      <c r="CE116" s="982"/>
      <c r="CF116" s="976" t="s">
        <v>128</v>
      </c>
      <c r="CG116" s="977"/>
      <c r="CH116" s="977"/>
      <c r="CI116" s="977"/>
      <c r="CJ116" s="977"/>
      <c r="CK116" s="1007"/>
      <c r="CL116" s="1008"/>
      <c r="CM116" s="978" t="s">
        <v>458</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t="s">
        <v>128</v>
      </c>
      <c r="DH116" s="1021"/>
      <c r="DI116" s="1021"/>
      <c r="DJ116" s="1021"/>
      <c r="DK116" s="1022"/>
      <c r="DL116" s="1023" t="s">
        <v>128</v>
      </c>
      <c r="DM116" s="1021"/>
      <c r="DN116" s="1021"/>
      <c r="DO116" s="1021"/>
      <c r="DP116" s="1022"/>
      <c r="DQ116" s="1023" t="s">
        <v>128</v>
      </c>
      <c r="DR116" s="1021"/>
      <c r="DS116" s="1021"/>
      <c r="DT116" s="1021"/>
      <c r="DU116" s="1022"/>
      <c r="DV116" s="1024" t="s">
        <v>128</v>
      </c>
      <c r="DW116" s="1025"/>
      <c r="DX116" s="1025"/>
      <c r="DY116" s="1025"/>
      <c r="DZ116" s="1026"/>
    </row>
    <row r="117" spans="1:130" s="246" customFormat="1" ht="26.25" customHeight="1" x14ac:dyDescent="0.2">
      <c r="A117" s="966" t="s">
        <v>187</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459</v>
      </c>
      <c r="Z117" s="948"/>
      <c r="AA117" s="1038">
        <v>195063466</v>
      </c>
      <c r="AB117" s="1039"/>
      <c r="AC117" s="1039"/>
      <c r="AD117" s="1039"/>
      <c r="AE117" s="1040"/>
      <c r="AF117" s="1041">
        <v>185759217</v>
      </c>
      <c r="AG117" s="1039"/>
      <c r="AH117" s="1039"/>
      <c r="AI117" s="1039"/>
      <c r="AJ117" s="1040"/>
      <c r="AK117" s="1041">
        <v>182658472</v>
      </c>
      <c r="AL117" s="1039"/>
      <c r="AM117" s="1039"/>
      <c r="AN117" s="1039"/>
      <c r="AO117" s="1040"/>
      <c r="AP117" s="1042"/>
      <c r="AQ117" s="1043"/>
      <c r="AR117" s="1043"/>
      <c r="AS117" s="1043"/>
      <c r="AT117" s="1044"/>
      <c r="AU117" s="962"/>
      <c r="AV117" s="963"/>
      <c r="AW117" s="963"/>
      <c r="AX117" s="963"/>
      <c r="AY117" s="963"/>
      <c r="AZ117" s="1029" t="s">
        <v>460</v>
      </c>
      <c r="BA117" s="1030"/>
      <c r="BB117" s="1030"/>
      <c r="BC117" s="1030"/>
      <c r="BD117" s="1030"/>
      <c r="BE117" s="1030"/>
      <c r="BF117" s="1030"/>
      <c r="BG117" s="1030"/>
      <c r="BH117" s="1030"/>
      <c r="BI117" s="1030"/>
      <c r="BJ117" s="1030"/>
      <c r="BK117" s="1030"/>
      <c r="BL117" s="1030"/>
      <c r="BM117" s="1030"/>
      <c r="BN117" s="1030"/>
      <c r="BO117" s="1030"/>
      <c r="BP117" s="1031"/>
      <c r="BQ117" s="981" t="s">
        <v>128</v>
      </c>
      <c r="BR117" s="982"/>
      <c r="BS117" s="982"/>
      <c r="BT117" s="982"/>
      <c r="BU117" s="982"/>
      <c r="BV117" s="982" t="s">
        <v>128</v>
      </c>
      <c r="BW117" s="982"/>
      <c r="BX117" s="982"/>
      <c r="BY117" s="982"/>
      <c r="BZ117" s="982"/>
      <c r="CA117" s="982" t="s">
        <v>128</v>
      </c>
      <c r="CB117" s="982"/>
      <c r="CC117" s="982"/>
      <c r="CD117" s="982"/>
      <c r="CE117" s="982"/>
      <c r="CF117" s="976" t="s">
        <v>128</v>
      </c>
      <c r="CG117" s="977"/>
      <c r="CH117" s="977"/>
      <c r="CI117" s="977"/>
      <c r="CJ117" s="977"/>
      <c r="CK117" s="1007"/>
      <c r="CL117" s="1008"/>
      <c r="CM117" s="978" t="s">
        <v>461</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128</v>
      </c>
      <c r="DH117" s="1021"/>
      <c r="DI117" s="1021"/>
      <c r="DJ117" s="1021"/>
      <c r="DK117" s="1022"/>
      <c r="DL117" s="1023" t="s">
        <v>128</v>
      </c>
      <c r="DM117" s="1021"/>
      <c r="DN117" s="1021"/>
      <c r="DO117" s="1021"/>
      <c r="DP117" s="1022"/>
      <c r="DQ117" s="1023" t="s">
        <v>128</v>
      </c>
      <c r="DR117" s="1021"/>
      <c r="DS117" s="1021"/>
      <c r="DT117" s="1021"/>
      <c r="DU117" s="1022"/>
      <c r="DV117" s="1024" t="s">
        <v>128</v>
      </c>
      <c r="DW117" s="1025"/>
      <c r="DX117" s="1025"/>
      <c r="DY117" s="1025"/>
      <c r="DZ117" s="1026"/>
    </row>
    <row r="118" spans="1:130" s="246" customFormat="1" ht="26.25" customHeight="1" x14ac:dyDescent="0.2">
      <c r="A118" s="966" t="s">
        <v>435</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433</v>
      </c>
      <c r="AB118" s="947"/>
      <c r="AC118" s="947"/>
      <c r="AD118" s="947"/>
      <c r="AE118" s="948"/>
      <c r="AF118" s="946" t="s">
        <v>307</v>
      </c>
      <c r="AG118" s="947"/>
      <c r="AH118" s="947"/>
      <c r="AI118" s="947"/>
      <c r="AJ118" s="948"/>
      <c r="AK118" s="946" t="s">
        <v>306</v>
      </c>
      <c r="AL118" s="947"/>
      <c r="AM118" s="947"/>
      <c r="AN118" s="947"/>
      <c r="AO118" s="948"/>
      <c r="AP118" s="1033" t="s">
        <v>434</v>
      </c>
      <c r="AQ118" s="1034"/>
      <c r="AR118" s="1034"/>
      <c r="AS118" s="1034"/>
      <c r="AT118" s="1035"/>
      <c r="AU118" s="962"/>
      <c r="AV118" s="963"/>
      <c r="AW118" s="963"/>
      <c r="AX118" s="963"/>
      <c r="AY118" s="963"/>
      <c r="AZ118" s="1036" t="s">
        <v>462</v>
      </c>
      <c r="BA118" s="1027"/>
      <c r="BB118" s="1027"/>
      <c r="BC118" s="1027"/>
      <c r="BD118" s="1027"/>
      <c r="BE118" s="1027"/>
      <c r="BF118" s="1027"/>
      <c r="BG118" s="1027"/>
      <c r="BH118" s="1027"/>
      <c r="BI118" s="1027"/>
      <c r="BJ118" s="1027"/>
      <c r="BK118" s="1027"/>
      <c r="BL118" s="1027"/>
      <c r="BM118" s="1027"/>
      <c r="BN118" s="1027"/>
      <c r="BO118" s="1027"/>
      <c r="BP118" s="1028"/>
      <c r="BQ118" s="1059">
        <v>254650</v>
      </c>
      <c r="BR118" s="1060"/>
      <c r="BS118" s="1060"/>
      <c r="BT118" s="1060"/>
      <c r="BU118" s="1060"/>
      <c r="BV118" s="1060" t="s">
        <v>128</v>
      </c>
      <c r="BW118" s="1060"/>
      <c r="BX118" s="1060"/>
      <c r="BY118" s="1060"/>
      <c r="BZ118" s="1060"/>
      <c r="CA118" s="1060" t="s">
        <v>128</v>
      </c>
      <c r="CB118" s="1060"/>
      <c r="CC118" s="1060"/>
      <c r="CD118" s="1060"/>
      <c r="CE118" s="1060"/>
      <c r="CF118" s="976" t="s">
        <v>128</v>
      </c>
      <c r="CG118" s="977"/>
      <c r="CH118" s="977"/>
      <c r="CI118" s="977"/>
      <c r="CJ118" s="977"/>
      <c r="CK118" s="1007"/>
      <c r="CL118" s="1008"/>
      <c r="CM118" s="978" t="s">
        <v>463</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128</v>
      </c>
      <c r="DH118" s="1021"/>
      <c r="DI118" s="1021"/>
      <c r="DJ118" s="1021"/>
      <c r="DK118" s="1022"/>
      <c r="DL118" s="1023" t="s">
        <v>128</v>
      </c>
      <c r="DM118" s="1021"/>
      <c r="DN118" s="1021"/>
      <c r="DO118" s="1021"/>
      <c r="DP118" s="1022"/>
      <c r="DQ118" s="1023" t="s">
        <v>128</v>
      </c>
      <c r="DR118" s="1021"/>
      <c r="DS118" s="1021"/>
      <c r="DT118" s="1021"/>
      <c r="DU118" s="1022"/>
      <c r="DV118" s="1024" t="s">
        <v>128</v>
      </c>
      <c r="DW118" s="1025"/>
      <c r="DX118" s="1025"/>
      <c r="DY118" s="1025"/>
      <c r="DZ118" s="1026"/>
    </row>
    <row r="119" spans="1:130" s="246" customFormat="1" ht="26.25" customHeight="1" x14ac:dyDescent="0.2">
      <c r="A119" s="1120" t="s">
        <v>438</v>
      </c>
      <c r="B119" s="1006"/>
      <c r="C119" s="985" t="s">
        <v>439</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v>325477</v>
      </c>
      <c r="AB119" s="954"/>
      <c r="AC119" s="954"/>
      <c r="AD119" s="954"/>
      <c r="AE119" s="955"/>
      <c r="AF119" s="956">
        <v>1396095</v>
      </c>
      <c r="AG119" s="954"/>
      <c r="AH119" s="954"/>
      <c r="AI119" s="954"/>
      <c r="AJ119" s="955"/>
      <c r="AK119" s="956">
        <v>1390863</v>
      </c>
      <c r="AL119" s="954"/>
      <c r="AM119" s="954"/>
      <c r="AN119" s="954"/>
      <c r="AO119" s="955"/>
      <c r="AP119" s="957">
        <v>0.2</v>
      </c>
      <c r="AQ119" s="958"/>
      <c r="AR119" s="958"/>
      <c r="AS119" s="958"/>
      <c r="AT119" s="959"/>
      <c r="AU119" s="964"/>
      <c r="AV119" s="965"/>
      <c r="AW119" s="965"/>
      <c r="AX119" s="965"/>
      <c r="AY119" s="965"/>
      <c r="AZ119" s="277" t="s">
        <v>187</v>
      </c>
      <c r="BA119" s="277"/>
      <c r="BB119" s="277"/>
      <c r="BC119" s="277"/>
      <c r="BD119" s="277"/>
      <c r="BE119" s="277"/>
      <c r="BF119" s="277"/>
      <c r="BG119" s="277"/>
      <c r="BH119" s="277"/>
      <c r="BI119" s="277"/>
      <c r="BJ119" s="277"/>
      <c r="BK119" s="277"/>
      <c r="BL119" s="277"/>
      <c r="BM119" s="277"/>
      <c r="BN119" s="277"/>
      <c r="BO119" s="1037" t="s">
        <v>464</v>
      </c>
      <c r="BP119" s="1068"/>
      <c r="BQ119" s="1059">
        <v>2406505814</v>
      </c>
      <c r="BR119" s="1060"/>
      <c r="BS119" s="1060"/>
      <c r="BT119" s="1060"/>
      <c r="BU119" s="1060"/>
      <c r="BV119" s="1060">
        <v>2424345669</v>
      </c>
      <c r="BW119" s="1060"/>
      <c r="BX119" s="1060"/>
      <c r="BY119" s="1060"/>
      <c r="BZ119" s="1060"/>
      <c r="CA119" s="1060">
        <v>2401292203</v>
      </c>
      <c r="CB119" s="1060"/>
      <c r="CC119" s="1060"/>
      <c r="CD119" s="1060"/>
      <c r="CE119" s="1060"/>
      <c r="CF119" s="1061"/>
      <c r="CG119" s="1062"/>
      <c r="CH119" s="1062"/>
      <c r="CI119" s="1062"/>
      <c r="CJ119" s="1063"/>
      <c r="CK119" s="1009"/>
      <c r="CL119" s="1010"/>
      <c r="CM119" s="1064" t="s">
        <v>465</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v>27454183</v>
      </c>
      <c r="DH119" s="1046"/>
      <c r="DI119" s="1046"/>
      <c r="DJ119" s="1046"/>
      <c r="DK119" s="1047"/>
      <c r="DL119" s="1045">
        <v>25878434</v>
      </c>
      <c r="DM119" s="1046"/>
      <c r="DN119" s="1046"/>
      <c r="DO119" s="1046"/>
      <c r="DP119" s="1047"/>
      <c r="DQ119" s="1045">
        <v>18958642</v>
      </c>
      <c r="DR119" s="1046"/>
      <c r="DS119" s="1046"/>
      <c r="DT119" s="1046"/>
      <c r="DU119" s="1047"/>
      <c r="DV119" s="1048">
        <v>3.3</v>
      </c>
      <c r="DW119" s="1049"/>
      <c r="DX119" s="1049"/>
      <c r="DY119" s="1049"/>
      <c r="DZ119" s="1050"/>
    </row>
    <row r="120" spans="1:130" s="246" customFormat="1" ht="26.25" customHeight="1" x14ac:dyDescent="0.2">
      <c r="A120" s="1121"/>
      <c r="B120" s="1008"/>
      <c r="C120" s="978" t="s">
        <v>442</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128</v>
      </c>
      <c r="AB120" s="1021"/>
      <c r="AC120" s="1021"/>
      <c r="AD120" s="1021"/>
      <c r="AE120" s="1022"/>
      <c r="AF120" s="1023" t="s">
        <v>128</v>
      </c>
      <c r="AG120" s="1021"/>
      <c r="AH120" s="1021"/>
      <c r="AI120" s="1021"/>
      <c r="AJ120" s="1022"/>
      <c r="AK120" s="1023" t="s">
        <v>128</v>
      </c>
      <c r="AL120" s="1021"/>
      <c r="AM120" s="1021"/>
      <c r="AN120" s="1021"/>
      <c r="AO120" s="1022"/>
      <c r="AP120" s="1024" t="s">
        <v>128</v>
      </c>
      <c r="AQ120" s="1025"/>
      <c r="AR120" s="1025"/>
      <c r="AS120" s="1025"/>
      <c r="AT120" s="1026"/>
      <c r="AU120" s="1051" t="s">
        <v>466</v>
      </c>
      <c r="AV120" s="1052"/>
      <c r="AW120" s="1052"/>
      <c r="AX120" s="1052"/>
      <c r="AY120" s="1053"/>
      <c r="AZ120" s="1002" t="s">
        <v>467</v>
      </c>
      <c r="BA120" s="951"/>
      <c r="BB120" s="951"/>
      <c r="BC120" s="951"/>
      <c r="BD120" s="951"/>
      <c r="BE120" s="951"/>
      <c r="BF120" s="951"/>
      <c r="BG120" s="951"/>
      <c r="BH120" s="951"/>
      <c r="BI120" s="951"/>
      <c r="BJ120" s="951"/>
      <c r="BK120" s="951"/>
      <c r="BL120" s="951"/>
      <c r="BM120" s="951"/>
      <c r="BN120" s="951"/>
      <c r="BO120" s="951"/>
      <c r="BP120" s="952"/>
      <c r="BQ120" s="988">
        <v>229782296</v>
      </c>
      <c r="BR120" s="989"/>
      <c r="BS120" s="989"/>
      <c r="BT120" s="989"/>
      <c r="BU120" s="989"/>
      <c r="BV120" s="989">
        <v>238584558</v>
      </c>
      <c r="BW120" s="989"/>
      <c r="BX120" s="989"/>
      <c r="BY120" s="989"/>
      <c r="BZ120" s="989"/>
      <c r="CA120" s="989">
        <v>258703741</v>
      </c>
      <c r="CB120" s="989"/>
      <c r="CC120" s="989"/>
      <c r="CD120" s="989"/>
      <c r="CE120" s="989"/>
      <c r="CF120" s="1003">
        <v>45.5</v>
      </c>
      <c r="CG120" s="1004"/>
      <c r="CH120" s="1004"/>
      <c r="CI120" s="1004"/>
      <c r="CJ120" s="1004"/>
      <c r="CK120" s="1069" t="s">
        <v>468</v>
      </c>
      <c r="CL120" s="1070"/>
      <c r="CM120" s="1070"/>
      <c r="CN120" s="1070"/>
      <c r="CO120" s="1071"/>
      <c r="CP120" s="1077" t="s">
        <v>469</v>
      </c>
      <c r="CQ120" s="1078"/>
      <c r="CR120" s="1078"/>
      <c r="CS120" s="1078"/>
      <c r="CT120" s="1078"/>
      <c r="CU120" s="1078"/>
      <c r="CV120" s="1078"/>
      <c r="CW120" s="1078"/>
      <c r="CX120" s="1078"/>
      <c r="CY120" s="1078"/>
      <c r="CZ120" s="1078"/>
      <c r="DA120" s="1078"/>
      <c r="DB120" s="1078"/>
      <c r="DC120" s="1078"/>
      <c r="DD120" s="1078"/>
      <c r="DE120" s="1078"/>
      <c r="DF120" s="1079"/>
      <c r="DG120" s="988">
        <v>331924528</v>
      </c>
      <c r="DH120" s="989"/>
      <c r="DI120" s="989"/>
      <c r="DJ120" s="989"/>
      <c r="DK120" s="989"/>
      <c r="DL120" s="989">
        <v>326973585</v>
      </c>
      <c r="DM120" s="989"/>
      <c r="DN120" s="989"/>
      <c r="DO120" s="989"/>
      <c r="DP120" s="989"/>
      <c r="DQ120" s="989">
        <v>335106425</v>
      </c>
      <c r="DR120" s="989"/>
      <c r="DS120" s="989"/>
      <c r="DT120" s="989"/>
      <c r="DU120" s="989"/>
      <c r="DV120" s="990">
        <v>58.9</v>
      </c>
      <c r="DW120" s="990"/>
      <c r="DX120" s="990"/>
      <c r="DY120" s="990"/>
      <c r="DZ120" s="991"/>
    </row>
    <row r="121" spans="1:130" s="246" customFormat="1" ht="26.25" customHeight="1" x14ac:dyDescent="0.2">
      <c r="A121" s="1121"/>
      <c r="B121" s="1008"/>
      <c r="C121" s="1029" t="s">
        <v>470</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128</v>
      </c>
      <c r="AB121" s="1021"/>
      <c r="AC121" s="1021"/>
      <c r="AD121" s="1021"/>
      <c r="AE121" s="1022"/>
      <c r="AF121" s="1023" t="s">
        <v>128</v>
      </c>
      <c r="AG121" s="1021"/>
      <c r="AH121" s="1021"/>
      <c r="AI121" s="1021"/>
      <c r="AJ121" s="1022"/>
      <c r="AK121" s="1023" t="s">
        <v>128</v>
      </c>
      <c r="AL121" s="1021"/>
      <c r="AM121" s="1021"/>
      <c r="AN121" s="1021"/>
      <c r="AO121" s="1022"/>
      <c r="AP121" s="1024" t="s">
        <v>128</v>
      </c>
      <c r="AQ121" s="1025"/>
      <c r="AR121" s="1025"/>
      <c r="AS121" s="1025"/>
      <c r="AT121" s="1026"/>
      <c r="AU121" s="1054"/>
      <c r="AV121" s="1055"/>
      <c r="AW121" s="1055"/>
      <c r="AX121" s="1055"/>
      <c r="AY121" s="1056"/>
      <c r="AZ121" s="1011" t="s">
        <v>471</v>
      </c>
      <c r="BA121" s="1012"/>
      <c r="BB121" s="1012"/>
      <c r="BC121" s="1012"/>
      <c r="BD121" s="1012"/>
      <c r="BE121" s="1012"/>
      <c r="BF121" s="1012"/>
      <c r="BG121" s="1012"/>
      <c r="BH121" s="1012"/>
      <c r="BI121" s="1012"/>
      <c r="BJ121" s="1012"/>
      <c r="BK121" s="1012"/>
      <c r="BL121" s="1012"/>
      <c r="BM121" s="1012"/>
      <c r="BN121" s="1012"/>
      <c r="BO121" s="1012"/>
      <c r="BP121" s="1013"/>
      <c r="BQ121" s="981">
        <v>564787694</v>
      </c>
      <c r="BR121" s="982"/>
      <c r="BS121" s="982"/>
      <c r="BT121" s="982"/>
      <c r="BU121" s="982"/>
      <c r="BV121" s="982">
        <v>565562607</v>
      </c>
      <c r="BW121" s="982"/>
      <c r="BX121" s="982"/>
      <c r="BY121" s="982"/>
      <c r="BZ121" s="982"/>
      <c r="CA121" s="982">
        <v>571291274</v>
      </c>
      <c r="CB121" s="982"/>
      <c r="CC121" s="982"/>
      <c r="CD121" s="982"/>
      <c r="CE121" s="982"/>
      <c r="CF121" s="976">
        <v>100.5</v>
      </c>
      <c r="CG121" s="977"/>
      <c r="CH121" s="977"/>
      <c r="CI121" s="977"/>
      <c r="CJ121" s="977"/>
      <c r="CK121" s="1072"/>
      <c r="CL121" s="1073"/>
      <c r="CM121" s="1073"/>
      <c r="CN121" s="1073"/>
      <c r="CO121" s="1074"/>
      <c r="CP121" s="1082" t="s">
        <v>414</v>
      </c>
      <c r="CQ121" s="1083"/>
      <c r="CR121" s="1083"/>
      <c r="CS121" s="1083"/>
      <c r="CT121" s="1083"/>
      <c r="CU121" s="1083"/>
      <c r="CV121" s="1083"/>
      <c r="CW121" s="1083"/>
      <c r="CX121" s="1083"/>
      <c r="CY121" s="1083"/>
      <c r="CZ121" s="1083"/>
      <c r="DA121" s="1083"/>
      <c r="DB121" s="1083"/>
      <c r="DC121" s="1083"/>
      <c r="DD121" s="1083"/>
      <c r="DE121" s="1083"/>
      <c r="DF121" s="1084"/>
      <c r="DG121" s="981">
        <v>106271957</v>
      </c>
      <c r="DH121" s="982"/>
      <c r="DI121" s="982"/>
      <c r="DJ121" s="982"/>
      <c r="DK121" s="982"/>
      <c r="DL121" s="982">
        <v>112432134</v>
      </c>
      <c r="DM121" s="982"/>
      <c r="DN121" s="982"/>
      <c r="DO121" s="982"/>
      <c r="DP121" s="982"/>
      <c r="DQ121" s="982">
        <v>108979318</v>
      </c>
      <c r="DR121" s="982"/>
      <c r="DS121" s="982"/>
      <c r="DT121" s="982"/>
      <c r="DU121" s="982"/>
      <c r="DV121" s="983">
        <v>19.2</v>
      </c>
      <c r="DW121" s="983"/>
      <c r="DX121" s="983"/>
      <c r="DY121" s="983"/>
      <c r="DZ121" s="984"/>
    </row>
    <row r="122" spans="1:130" s="246" customFormat="1" ht="26.25" customHeight="1" x14ac:dyDescent="0.2">
      <c r="A122" s="1121"/>
      <c r="B122" s="1008"/>
      <c r="C122" s="978" t="s">
        <v>452</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128</v>
      </c>
      <c r="AB122" s="1021"/>
      <c r="AC122" s="1021"/>
      <c r="AD122" s="1021"/>
      <c r="AE122" s="1022"/>
      <c r="AF122" s="1023" t="s">
        <v>128</v>
      </c>
      <c r="AG122" s="1021"/>
      <c r="AH122" s="1021"/>
      <c r="AI122" s="1021"/>
      <c r="AJ122" s="1022"/>
      <c r="AK122" s="1023" t="s">
        <v>128</v>
      </c>
      <c r="AL122" s="1021"/>
      <c r="AM122" s="1021"/>
      <c r="AN122" s="1021"/>
      <c r="AO122" s="1022"/>
      <c r="AP122" s="1024" t="s">
        <v>128</v>
      </c>
      <c r="AQ122" s="1025"/>
      <c r="AR122" s="1025"/>
      <c r="AS122" s="1025"/>
      <c r="AT122" s="1026"/>
      <c r="AU122" s="1054"/>
      <c r="AV122" s="1055"/>
      <c r="AW122" s="1055"/>
      <c r="AX122" s="1055"/>
      <c r="AY122" s="1056"/>
      <c r="AZ122" s="1036" t="s">
        <v>472</v>
      </c>
      <c r="BA122" s="1027"/>
      <c r="BB122" s="1027"/>
      <c r="BC122" s="1027"/>
      <c r="BD122" s="1027"/>
      <c r="BE122" s="1027"/>
      <c r="BF122" s="1027"/>
      <c r="BG122" s="1027"/>
      <c r="BH122" s="1027"/>
      <c r="BI122" s="1027"/>
      <c r="BJ122" s="1027"/>
      <c r="BK122" s="1027"/>
      <c r="BL122" s="1027"/>
      <c r="BM122" s="1027"/>
      <c r="BN122" s="1027"/>
      <c r="BO122" s="1027"/>
      <c r="BP122" s="1028"/>
      <c r="BQ122" s="1059">
        <v>937957748</v>
      </c>
      <c r="BR122" s="1060"/>
      <c r="BS122" s="1060"/>
      <c r="BT122" s="1060"/>
      <c r="BU122" s="1060"/>
      <c r="BV122" s="1060">
        <v>915744796</v>
      </c>
      <c r="BW122" s="1060"/>
      <c r="BX122" s="1060"/>
      <c r="BY122" s="1060"/>
      <c r="BZ122" s="1060"/>
      <c r="CA122" s="1060">
        <v>898975699</v>
      </c>
      <c r="CB122" s="1060"/>
      <c r="CC122" s="1060"/>
      <c r="CD122" s="1060"/>
      <c r="CE122" s="1060"/>
      <c r="CF122" s="1080">
        <v>158.1</v>
      </c>
      <c r="CG122" s="1081"/>
      <c r="CH122" s="1081"/>
      <c r="CI122" s="1081"/>
      <c r="CJ122" s="1081"/>
      <c r="CK122" s="1072"/>
      <c r="CL122" s="1073"/>
      <c r="CM122" s="1073"/>
      <c r="CN122" s="1073"/>
      <c r="CO122" s="1074"/>
      <c r="CP122" s="1082" t="s">
        <v>409</v>
      </c>
      <c r="CQ122" s="1083"/>
      <c r="CR122" s="1083"/>
      <c r="CS122" s="1083"/>
      <c r="CT122" s="1083"/>
      <c r="CU122" s="1083"/>
      <c r="CV122" s="1083"/>
      <c r="CW122" s="1083"/>
      <c r="CX122" s="1083"/>
      <c r="CY122" s="1083"/>
      <c r="CZ122" s="1083"/>
      <c r="DA122" s="1083"/>
      <c r="DB122" s="1083"/>
      <c r="DC122" s="1083"/>
      <c r="DD122" s="1083"/>
      <c r="DE122" s="1083"/>
      <c r="DF122" s="1084"/>
      <c r="DG122" s="981">
        <v>15715260</v>
      </c>
      <c r="DH122" s="982"/>
      <c r="DI122" s="982"/>
      <c r="DJ122" s="982"/>
      <c r="DK122" s="982"/>
      <c r="DL122" s="982">
        <v>16630144</v>
      </c>
      <c r="DM122" s="982"/>
      <c r="DN122" s="982"/>
      <c r="DO122" s="982"/>
      <c r="DP122" s="982"/>
      <c r="DQ122" s="982">
        <v>18546963</v>
      </c>
      <c r="DR122" s="982"/>
      <c r="DS122" s="982"/>
      <c r="DT122" s="982"/>
      <c r="DU122" s="982"/>
      <c r="DV122" s="983">
        <v>3.3</v>
      </c>
      <c r="DW122" s="983"/>
      <c r="DX122" s="983"/>
      <c r="DY122" s="983"/>
      <c r="DZ122" s="984"/>
    </row>
    <row r="123" spans="1:130" s="246" customFormat="1" ht="26.25" customHeight="1" x14ac:dyDescent="0.2">
      <c r="A123" s="1121"/>
      <c r="B123" s="1008"/>
      <c r="C123" s="978" t="s">
        <v>458</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t="s">
        <v>128</v>
      </c>
      <c r="AB123" s="1021"/>
      <c r="AC123" s="1021"/>
      <c r="AD123" s="1021"/>
      <c r="AE123" s="1022"/>
      <c r="AF123" s="1023" t="s">
        <v>128</v>
      </c>
      <c r="AG123" s="1021"/>
      <c r="AH123" s="1021"/>
      <c r="AI123" s="1021"/>
      <c r="AJ123" s="1022"/>
      <c r="AK123" s="1023" t="s">
        <v>128</v>
      </c>
      <c r="AL123" s="1021"/>
      <c r="AM123" s="1021"/>
      <c r="AN123" s="1021"/>
      <c r="AO123" s="1022"/>
      <c r="AP123" s="1024" t="s">
        <v>128</v>
      </c>
      <c r="AQ123" s="1025"/>
      <c r="AR123" s="1025"/>
      <c r="AS123" s="1025"/>
      <c r="AT123" s="1026"/>
      <c r="AU123" s="1057"/>
      <c r="AV123" s="1058"/>
      <c r="AW123" s="1058"/>
      <c r="AX123" s="1058"/>
      <c r="AY123" s="1058"/>
      <c r="AZ123" s="277" t="s">
        <v>187</v>
      </c>
      <c r="BA123" s="277"/>
      <c r="BB123" s="277"/>
      <c r="BC123" s="277"/>
      <c r="BD123" s="277"/>
      <c r="BE123" s="277"/>
      <c r="BF123" s="277"/>
      <c r="BG123" s="277"/>
      <c r="BH123" s="277"/>
      <c r="BI123" s="277"/>
      <c r="BJ123" s="277"/>
      <c r="BK123" s="277"/>
      <c r="BL123" s="277"/>
      <c r="BM123" s="277"/>
      <c r="BN123" s="277"/>
      <c r="BO123" s="1037" t="s">
        <v>473</v>
      </c>
      <c r="BP123" s="1068"/>
      <c r="BQ123" s="1127">
        <v>1732527738</v>
      </c>
      <c r="BR123" s="1128"/>
      <c r="BS123" s="1128"/>
      <c r="BT123" s="1128"/>
      <c r="BU123" s="1128"/>
      <c r="BV123" s="1128">
        <v>1719891961</v>
      </c>
      <c r="BW123" s="1128"/>
      <c r="BX123" s="1128"/>
      <c r="BY123" s="1128"/>
      <c r="BZ123" s="1128"/>
      <c r="CA123" s="1128">
        <v>1728970714</v>
      </c>
      <c r="CB123" s="1128"/>
      <c r="CC123" s="1128"/>
      <c r="CD123" s="1128"/>
      <c r="CE123" s="1128"/>
      <c r="CF123" s="1061"/>
      <c r="CG123" s="1062"/>
      <c r="CH123" s="1062"/>
      <c r="CI123" s="1062"/>
      <c r="CJ123" s="1063"/>
      <c r="CK123" s="1072"/>
      <c r="CL123" s="1073"/>
      <c r="CM123" s="1073"/>
      <c r="CN123" s="1073"/>
      <c r="CO123" s="1074"/>
      <c r="CP123" s="1082" t="s">
        <v>474</v>
      </c>
      <c r="CQ123" s="1083"/>
      <c r="CR123" s="1083"/>
      <c r="CS123" s="1083"/>
      <c r="CT123" s="1083"/>
      <c r="CU123" s="1083"/>
      <c r="CV123" s="1083"/>
      <c r="CW123" s="1083"/>
      <c r="CX123" s="1083"/>
      <c r="CY123" s="1083"/>
      <c r="CZ123" s="1083"/>
      <c r="DA123" s="1083"/>
      <c r="DB123" s="1083"/>
      <c r="DC123" s="1083"/>
      <c r="DD123" s="1083"/>
      <c r="DE123" s="1083"/>
      <c r="DF123" s="1084"/>
      <c r="DG123" s="1020">
        <v>13513909</v>
      </c>
      <c r="DH123" s="1021"/>
      <c r="DI123" s="1021"/>
      <c r="DJ123" s="1021"/>
      <c r="DK123" s="1022"/>
      <c r="DL123" s="1023">
        <v>12587923</v>
      </c>
      <c r="DM123" s="1021"/>
      <c r="DN123" s="1021"/>
      <c r="DO123" s="1021"/>
      <c r="DP123" s="1022"/>
      <c r="DQ123" s="1023">
        <v>11366907</v>
      </c>
      <c r="DR123" s="1021"/>
      <c r="DS123" s="1021"/>
      <c r="DT123" s="1021"/>
      <c r="DU123" s="1022"/>
      <c r="DV123" s="1024">
        <v>2</v>
      </c>
      <c r="DW123" s="1025"/>
      <c r="DX123" s="1025"/>
      <c r="DY123" s="1025"/>
      <c r="DZ123" s="1026"/>
    </row>
    <row r="124" spans="1:130" s="246" customFormat="1" ht="26.25" customHeight="1" thickBot="1" x14ac:dyDescent="0.25">
      <c r="A124" s="1121"/>
      <c r="B124" s="1008"/>
      <c r="C124" s="978" t="s">
        <v>461</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128</v>
      </c>
      <c r="AB124" s="1021"/>
      <c r="AC124" s="1021"/>
      <c r="AD124" s="1021"/>
      <c r="AE124" s="1022"/>
      <c r="AF124" s="1023" t="s">
        <v>128</v>
      </c>
      <c r="AG124" s="1021"/>
      <c r="AH124" s="1021"/>
      <c r="AI124" s="1021"/>
      <c r="AJ124" s="1022"/>
      <c r="AK124" s="1023" t="s">
        <v>128</v>
      </c>
      <c r="AL124" s="1021"/>
      <c r="AM124" s="1021"/>
      <c r="AN124" s="1021"/>
      <c r="AO124" s="1022"/>
      <c r="AP124" s="1024" t="s">
        <v>128</v>
      </c>
      <c r="AQ124" s="1025"/>
      <c r="AR124" s="1025"/>
      <c r="AS124" s="1025"/>
      <c r="AT124" s="1026"/>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138.80000000000001</v>
      </c>
      <c r="BR124" s="1090"/>
      <c r="BS124" s="1090"/>
      <c r="BT124" s="1090"/>
      <c r="BU124" s="1090"/>
      <c r="BV124" s="1090">
        <v>125</v>
      </c>
      <c r="BW124" s="1090"/>
      <c r="BX124" s="1090"/>
      <c r="BY124" s="1090"/>
      <c r="BZ124" s="1090"/>
      <c r="CA124" s="1090">
        <v>118.2</v>
      </c>
      <c r="CB124" s="1090"/>
      <c r="CC124" s="1090"/>
      <c r="CD124" s="1090"/>
      <c r="CE124" s="1090"/>
      <c r="CF124" s="1091"/>
      <c r="CG124" s="1092"/>
      <c r="CH124" s="1092"/>
      <c r="CI124" s="1092"/>
      <c r="CJ124" s="1093"/>
      <c r="CK124" s="1075"/>
      <c r="CL124" s="1075"/>
      <c r="CM124" s="1075"/>
      <c r="CN124" s="1075"/>
      <c r="CO124" s="1076"/>
      <c r="CP124" s="1082" t="s">
        <v>476</v>
      </c>
      <c r="CQ124" s="1083"/>
      <c r="CR124" s="1083"/>
      <c r="CS124" s="1083"/>
      <c r="CT124" s="1083"/>
      <c r="CU124" s="1083"/>
      <c r="CV124" s="1083"/>
      <c r="CW124" s="1083"/>
      <c r="CX124" s="1083"/>
      <c r="CY124" s="1083"/>
      <c r="CZ124" s="1083"/>
      <c r="DA124" s="1083"/>
      <c r="DB124" s="1083"/>
      <c r="DC124" s="1083"/>
      <c r="DD124" s="1083"/>
      <c r="DE124" s="1083"/>
      <c r="DF124" s="1084"/>
      <c r="DG124" s="1067">
        <v>1704656</v>
      </c>
      <c r="DH124" s="1046"/>
      <c r="DI124" s="1046"/>
      <c r="DJ124" s="1046"/>
      <c r="DK124" s="1047"/>
      <c r="DL124" s="1045">
        <v>2291751</v>
      </c>
      <c r="DM124" s="1046"/>
      <c r="DN124" s="1046"/>
      <c r="DO124" s="1046"/>
      <c r="DP124" s="1047"/>
      <c r="DQ124" s="1045">
        <v>3475237</v>
      </c>
      <c r="DR124" s="1046"/>
      <c r="DS124" s="1046"/>
      <c r="DT124" s="1046"/>
      <c r="DU124" s="1047"/>
      <c r="DV124" s="1048">
        <v>0.6</v>
      </c>
      <c r="DW124" s="1049"/>
      <c r="DX124" s="1049"/>
      <c r="DY124" s="1049"/>
      <c r="DZ124" s="1050"/>
    </row>
    <row r="125" spans="1:130" s="246" customFormat="1" ht="26.25" customHeight="1" x14ac:dyDescent="0.2">
      <c r="A125" s="1121"/>
      <c r="B125" s="1008"/>
      <c r="C125" s="978" t="s">
        <v>463</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128</v>
      </c>
      <c r="AB125" s="1021"/>
      <c r="AC125" s="1021"/>
      <c r="AD125" s="1021"/>
      <c r="AE125" s="1022"/>
      <c r="AF125" s="1023" t="s">
        <v>128</v>
      </c>
      <c r="AG125" s="1021"/>
      <c r="AH125" s="1021"/>
      <c r="AI125" s="1021"/>
      <c r="AJ125" s="1022"/>
      <c r="AK125" s="1023" t="s">
        <v>128</v>
      </c>
      <c r="AL125" s="1021"/>
      <c r="AM125" s="1021"/>
      <c r="AN125" s="1021"/>
      <c r="AO125" s="1022"/>
      <c r="AP125" s="1024" t="s">
        <v>128</v>
      </c>
      <c r="AQ125" s="1025"/>
      <c r="AR125" s="1025"/>
      <c r="AS125" s="1025"/>
      <c r="AT125" s="102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85" t="s">
        <v>477</v>
      </c>
      <c r="CL125" s="1070"/>
      <c r="CM125" s="1070"/>
      <c r="CN125" s="1070"/>
      <c r="CO125" s="1071"/>
      <c r="CP125" s="1002" t="s">
        <v>478</v>
      </c>
      <c r="CQ125" s="951"/>
      <c r="CR125" s="951"/>
      <c r="CS125" s="951"/>
      <c r="CT125" s="951"/>
      <c r="CU125" s="951"/>
      <c r="CV125" s="951"/>
      <c r="CW125" s="951"/>
      <c r="CX125" s="951"/>
      <c r="CY125" s="951"/>
      <c r="CZ125" s="951"/>
      <c r="DA125" s="951"/>
      <c r="DB125" s="951"/>
      <c r="DC125" s="951"/>
      <c r="DD125" s="951"/>
      <c r="DE125" s="951"/>
      <c r="DF125" s="952"/>
      <c r="DG125" s="988" t="s">
        <v>128</v>
      </c>
      <c r="DH125" s="989"/>
      <c r="DI125" s="989"/>
      <c r="DJ125" s="989"/>
      <c r="DK125" s="989"/>
      <c r="DL125" s="989" t="s">
        <v>128</v>
      </c>
      <c r="DM125" s="989"/>
      <c r="DN125" s="989"/>
      <c r="DO125" s="989"/>
      <c r="DP125" s="989"/>
      <c r="DQ125" s="989" t="s">
        <v>128</v>
      </c>
      <c r="DR125" s="989"/>
      <c r="DS125" s="989"/>
      <c r="DT125" s="989"/>
      <c r="DU125" s="989"/>
      <c r="DV125" s="990" t="s">
        <v>128</v>
      </c>
      <c r="DW125" s="990"/>
      <c r="DX125" s="990"/>
      <c r="DY125" s="990"/>
      <c r="DZ125" s="991"/>
    </row>
    <row r="126" spans="1:130" s="246" customFormat="1" ht="26.25" customHeight="1" thickBot="1" x14ac:dyDescent="0.25">
      <c r="A126" s="1121"/>
      <c r="B126" s="1008"/>
      <c r="C126" s="978" t="s">
        <v>465</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t="s">
        <v>128</v>
      </c>
      <c r="AB126" s="1021"/>
      <c r="AC126" s="1021"/>
      <c r="AD126" s="1021"/>
      <c r="AE126" s="1022"/>
      <c r="AF126" s="1023" t="s">
        <v>128</v>
      </c>
      <c r="AG126" s="1021"/>
      <c r="AH126" s="1021"/>
      <c r="AI126" s="1021"/>
      <c r="AJ126" s="1022"/>
      <c r="AK126" s="1023" t="s">
        <v>128</v>
      </c>
      <c r="AL126" s="1021"/>
      <c r="AM126" s="1021"/>
      <c r="AN126" s="1021"/>
      <c r="AO126" s="1022"/>
      <c r="AP126" s="1024" t="s">
        <v>128</v>
      </c>
      <c r="AQ126" s="1025"/>
      <c r="AR126" s="1025"/>
      <c r="AS126" s="1025"/>
      <c r="AT126" s="102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86"/>
      <c r="CL126" s="1073"/>
      <c r="CM126" s="1073"/>
      <c r="CN126" s="1073"/>
      <c r="CO126" s="1074"/>
      <c r="CP126" s="1011" t="s">
        <v>479</v>
      </c>
      <c r="CQ126" s="1012"/>
      <c r="CR126" s="1012"/>
      <c r="CS126" s="1012"/>
      <c r="CT126" s="1012"/>
      <c r="CU126" s="1012"/>
      <c r="CV126" s="1012"/>
      <c r="CW126" s="1012"/>
      <c r="CX126" s="1012"/>
      <c r="CY126" s="1012"/>
      <c r="CZ126" s="1012"/>
      <c r="DA126" s="1012"/>
      <c r="DB126" s="1012"/>
      <c r="DC126" s="1012"/>
      <c r="DD126" s="1012"/>
      <c r="DE126" s="1012"/>
      <c r="DF126" s="1013"/>
      <c r="DG126" s="981">
        <v>26573786</v>
      </c>
      <c r="DH126" s="982"/>
      <c r="DI126" s="982"/>
      <c r="DJ126" s="982"/>
      <c r="DK126" s="982"/>
      <c r="DL126" s="982">
        <v>19282962</v>
      </c>
      <c r="DM126" s="982"/>
      <c r="DN126" s="982"/>
      <c r="DO126" s="982"/>
      <c r="DP126" s="982"/>
      <c r="DQ126" s="982">
        <v>7257470</v>
      </c>
      <c r="DR126" s="982"/>
      <c r="DS126" s="982"/>
      <c r="DT126" s="982"/>
      <c r="DU126" s="982"/>
      <c r="DV126" s="983">
        <v>1.3</v>
      </c>
      <c r="DW126" s="983"/>
      <c r="DX126" s="983"/>
      <c r="DY126" s="983"/>
      <c r="DZ126" s="984"/>
    </row>
    <row r="127" spans="1:130" s="246" customFormat="1" ht="26.25" customHeight="1" x14ac:dyDescent="0.2">
      <c r="A127" s="1122"/>
      <c r="B127" s="1010"/>
      <c r="C127" s="1064" t="s">
        <v>480</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v>2604</v>
      </c>
      <c r="AB127" s="1021"/>
      <c r="AC127" s="1021"/>
      <c r="AD127" s="1021"/>
      <c r="AE127" s="1022"/>
      <c r="AF127" s="1023">
        <v>2604</v>
      </c>
      <c r="AG127" s="1021"/>
      <c r="AH127" s="1021"/>
      <c r="AI127" s="1021"/>
      <c r="AJ127" s="1022"/>
      <c r="AK127" s="1023">
        <v>2604</v>
      </c>
      <c r="AL127" s="1021"/>
      <c r="AM127" s="1021"/>
      <c r="AN127" s="1021"/>
      <c r="AO127" s="1022"/>
      <c r="AP127" s="1024">
        <v>0</v>
      </c>
      <c r="AQ127" s="1025"/>
      <c r="AR127" s="1025"/>
      <c r="AS127" s="1025"/>
      <c r="AT127" s="1026"/>
      <c r="AU127" s="282"/>
      <c r="AV127" s="282"/>
      <c r="AW127" s="282"/>
      <c r="AX127" s="1094" t="s">
        <v>481</v>
      </c>
      <c r="AY127" s="1095"/>
      <c r="AZ127" s="1095"/>
      <c r="BA127" s="1095"/>
      <c r="BB127" s="1095"/>
      <c r="BC127" s="1095"/>
      <c r="BD127" s="1095"/>
      <c r="BE127" s="1096"/>
      <c r="BF127" s="1097" t="s">
        <v>482</v>
      </c>
      <c r="BG127" s="1095"/>
      <c r="BH127" s="1095"/>
      <c r="BI127" s="1095"/>
      <c r="BJ127" s="1095"/>
      <c r="BK127" s="1095"/>
      <c r="BL127" s="1096"/>
      <c r="BM127" s="1097" t="s">
        <v>483</v>
      </c>
      <c r="BN127" s="1095"/>
      <c r="BO127" s="1095"/>
      <c r="BP127" s="1095"/>
      <c r="BQ127" s="1095"/>
      <c r="BR127" s="1095"/>
      <c r="BS127" s="1096"/>
      <c r="BT127" s="1097" t="s">
        <v>484</v>
      </c>
      <c r="BU127" s="1095"/>
      <c r="BV127" s="1095"/>
      <c r="BW127" s="1095"/>
      <c r="BX127" s="1095"/>
      <c r="BY127" s="1095"/>
      <c r="BZ127" s="1119"/>
      <c r="CA127" s="282"/>
      <c r="CB127" s="282"/>
      <c r="CC127" s="282"/>
      <c r="CD127" s="283"/>
      <c r="CE127" s="283"/>
      <c r="CF127" s="283"/>
      <c r="CG127" s="280"/>
      <c r="CH127" s="280"/>
      <c r="CI127" s="280"/>
      <c r="CJ127" s="281"/>
      <c r="CK127" s="1086"/>
      <c r="CL127" s="1073"/>
      <c r="CM127" s="1073"/>
      <c r="CN127" s="1073"/>
      <c r="CO127" s="1074"/>
      <c r="CP127" s="1011" t="s">
        <v>485</v>
      </c>
      <c r="CQ127" s="1012"/>
      <c r="CR127" s="1012"/>
      <c r="CS127" s="1012"/>
      <c r="CT127" s="1012"/>
      <c r="CU127" s="1012"/>
      <c r="CV127" s="1012"/>
      <c r="CW127" s="1012"/>
      <c r="CX127" s="1012"/>
      <c r="CY127" s="1012"/>
      <c r="CZ127" s="1012"/>
      <c r="DA127" s="1012"/>
      <c r="DB127" s="1012"/>
      <c r="DC127" s="1012"/>
      <c r="DD127" s="1012"/>
      <c r="DE127" s="1012"/>
      <c r="DF127" s="1013"/>
      <c r="DG127" s="981" t="s">
        <v>128</v>
      </c>
      <c r="DH127" s="982"/>
      <c r="DI127" s="982"/>
      <c r="DJ127" s="982"/>
      <c r="DK127" s="982"/>
      <c r="DL127" s="982" t="s">
        <v>128</v>
      </c>
      <c r="DM127" s="982"/>
      <c r="DN127" s="982"/>
      <c r="DO127" s="982"/>
      <c r="DP127" s="982"/>
      <c r="DQ127" s="982" t="s">
        <v>128</v>
      </c>
      <c r="DR127" s="982"/>
      <c r="DS127" s="982"/>
      <c r="DT127" s="982"/>
      <c r="DU127" s="982"/>
      <c r="DV127" s="983" t="s">
        <v>128</v>
      </c>
      <c r="DW127" s="983"/>
      <c r="DX127" s="983"/>
      <c r="DY127" s="983"/>
      <c r="DZ127" s="984"/>
    </row>
    <row r="128" spans="1:130" s="246" customFormat="1" ht="26.25" customHeight="1" thickBot="1" x14ac:dyDescent="0.25">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v>59694188</v>
      </c>
      <c r="AB128" s="1110"/>
      <c r="AC128" s="1110"/>
      <c r="AD128" s="1110"/>
      <c r="AE128" s="1111"/>
      <c r="AF128" s="1112">
        <v>57634079</v>
      </c>
      <c r="AG128" s="1110"/>
      <c r="AH128" s="1110"/>
      <c r="AI128" s="1110"/>
      <c r="AJ128" s="1111"/>
      <c r="AK128" s="1112">
        <v>57678125</v>
      </c>
      <c r="AL128" s="1110"/>
      <c r="AM128" s="1110"/>
      <c r="AN128" s="1110"/>
      <c r="AO128" s="1111"/>
      <c r="AP128" s="1113"/>
      <c r="AQ128" s="1114"/>
      <c r="AR128" s="1114"/>
      <c r="AS128" s="1114"/>
      <c r="AT128" s="1115"/>
      <c r="AU128" s="282"/>
      <c r="AV128" s="282"/>
      <c r="AW128" s="282"/>
      <c r="AX128" s="950" t="s">
        <v>488</v>
      </c>
      <c r="AY128" s="951"/>
      <c r="AZ128" s="951"/>
      <c r="BA128" s="951"/>
      <c r="BB128" s="951"/>
      <c r="BC128" s="951"/>
      <c r="BD128" s="951"/>
      <c r="BE128" s="952"/>
      <c r="BF128" s="1116" t="s">
        <v>128</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1"/>
      <c r="CA128" s="283"/>
      <c r="CB128" s="283"/>
      <c r="CC128" s="283"/>
      <c r="CD128" s="283"/>
      <c r="CE128" s="283"/>
      <c r="CF128" s="283"/>
      <c r="CG128" s="280"/>
      <c r="CH128" s="280"/>
      <c r="CI128" s="280"/>
      <c r="CJ128" s="281"/>
      <c r="CK128" s="1087"/>
      <c r="CL128" s="1088"/>
      <c r="CM128" s="1088"/>
      <c r="CN128" s="1088"/>
      <c r="CO128" s="1089"/>
      <c r="CP128" s="1098" t="s">
        <v>489</v>
      </c>
      <c r="CQ128" s="1099"/>
      <c r="CR128" s="1099"/>
      <c r="CS128" s="1099"/>
      <c r="CT128" s="1099"/>
      <c r="CU128" s="1099"/>
      <c r="CV128" s="1099"/>
      <c r="CW128" s="1099"/>
      <c r="CX128" s="1099"/>
      <c r="CY128" s="1099"/>
      <c r="CZ128" s="1099"/>
      <c r="DA128" s="1099"/>
      <c r="DB128" s="1099"/>
      <c r="DC128" s="1099"/>
      <c r="DD128" s="1099"/>
      <c r="DE128" s="1099"/>
      <c r="DF128" s="1100"/>
      <c r="DG128" s="1101">
        <v>453567</v>
      </c>
      <c r="DH128" s="1102"/>
      <c r="DI128" s="1102"/>
      <c r="DJ128" s="1102"/>
      <c r="DK128" s="1102"/>
      <c r="DL128" s="1102">
        <v>356081</v>
      </c>
      <c r="DM128" s="1102"/>
      <c r="DN128" s="1102"/>
      <c r="DO128" s="1102"/>
      <c r="DP128" s="1102"/>
      <c r="DQ128" s="1102">
        <v>231900</v>
      </c>
      <c r="DR128" s="1102"/>
      <c r="DS128" s="1102"/>
      <c r="DT128" s="1102"/>
      <c r="DU128" s="1102"/>
      <c r="DV128" s="1103">
        <v>0</v>
      </c>
      <c r="DW128" s="1103"/>
      <c r="DX128" s="1103"/>
      <c r="DY128" s="1103"/>
      <c r="DZ128" s="1104"/>
    </row>
    <row r="129" spans="1:131" s="246" customFormat="1" ht="26.25" customHeight="1" x14ac:dyDescent="0.2">
      <c r="A129" s="992" t="s">
        <v>106</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490</v>
      </c>
      <c r="X129" s="1136"/>
      <c r="Y129" s="1136"/>
      <c r="Z129" s="1137"/>
      <c r="AA129" s="1020">
        <v>566986166</v>
      </c>
      <c r="AB129" s="1021"/>
      <c r="AC129" s="1021"/>
      <c r="AD129" s="1021"/>
      <c r="AE129" s="1022"/>
      <c r="AF129" s="1023">
        <v>642220441</v>
      </c>
      <c r="AG129" s="1021"/>
      <c r="AH129" s="1021"/>
      <c r="AI129" s="1021"/>
      <c r="AJ129" s="1022"/>
      <c r="AK129" s="1023">
        <v>644498894</v>
      </c>
      <c r="AL129" s="1021"/>
      <c r="AM129" s="1021"/>
      <c r="AN129" s="1021"/>
      <c r="AO129" s="1022"/>
      <c r="AP129" s="1138"/>
      <c r="AQ129" s="1139"/>
      <c r="AR129" s="1139"/>
      <c r="AS129" s="1139"/>
      <c r="AT129" s="1140"/>
      <c r="AU129" s="284"/>
      <c r="AV129" s="284"/>
      <c r="AW129" s="284"/>
      <c r="AX129" s="1129" t="s">
        <v>491</v>
      </c>
      <c r="AY129" s="1012"/>
      <c r="AZ129" s="1012"/>
      <c r="BA129" s="1012"/>
      <c r="BB129" s="1012"/>
      <c r="BC129" s="1012"/>
      <c r="BD129" s="1012"/>
      <c r="BE129" s="1013"/>
      <c r="BF129" s="1130" t="s">
        <v>128</v>
      </c>
      <c r="BG129" s="1131"/>
      <c r="BH129" s="1131"/>
      <c r="BI129" s="1131"/>
      <c r="BJ129" s="1131"/>
      <c r="BK129" s="1131"/>
      <c r="BL129" s="1132"/>
      <c r="BM129" s="1130">
        <v>16.25</v>
      </c>
      <c r="BN129" s="1131"/>
      <c r="BO129" s="1131"/>
      <c r="BP129" s="1131"/>
      <c r="BQ129" s="1131"/>
      <c r="BR129" s="1131"/>
      <c r="BS129" s="1132"/>
      <c r="BT129" s="1130">
        <v>30</v>
      </c>
      <c r="BU129" s="1133"/>
      <c r="BV129" s="1133"/>
      <c r="BW129" s="1133"/>
      <c r="BX129" s="1133"/>
      <c r="BY129" s="1133"/>
      <c r="BZ129" s="113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992" t="s">
        <v>492</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493</v>
      </c>
      <c r="X130" s="1136"/>
      <c r="Y130" s="1136"/>
      <c r="Z130" s="1137"/>
      <c r="AA130" s="1020">
        <v>81588009</v>
      </c>
      <c r="AB130" s="1021"/>
      <c r="AC130" s="1021"/>
      <c r="AD130" s="1021"/>
      <c r="AE130" s="1022"/>
      <c r="AF130" s="1023">
        <v>79082820</v>
      </c>
      <c r="AG130" s="1021"/>
      <c r="AH130" s="1021"/>
      <c r="AI130" s="1021"/>
      <c r="AJ130" s="1022"/>
      <c r="AK130" s="1023">
        <v>75982436</v>
      </c>
      <c r="AL130" s="1021"/>
      <c r="AM130" s="1021"/>
      <c r="AN130" s="1021"/>
      <c r="AO130" s="1022"/>
      <c r="AP130" s="1138"/>
      <c r="AQ130" s="1139"/>
      <c r="AR130" s="1139"/>
      <c r="AS130" s="1139"/>
      <c r="AT130" s="1140"/>
      <c r="AU130" s="284"/>
      <c r="AV130" s="284"/>
      <c r="AW130" s="284"/>
      <c r="AX130" s="1129" t="s">
        <v>494</v>
      </c>
      <c r="AY130" s="1012"/>
      <c r="AZ130" s="1012"/>
      <c r="BA130" s="1012"/>
      <c r="BB130" s="1012"/>
      <c r="BC130" s="1012"/>
      <c r="BD130" s="1012"/>
      <c r="BE130" s="1013"/>
      <c r="BF130" s="1166">
        <v>9.4</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495</v>
      </c>
      <c r="X131" s="1174"/>
      <c r="Y131" s="1174"/>
      <c r="Z131" s="1175"/>
      <c r="AA131" s="1067">
        <v>485398157</v>
      </c>
      <c r="AB131" s="1046"/>
      <c r="AC131" s="1046"/>
      <c r="AD131" s="1046"/>
      <c r="AE131" s="1047"/>
      <c r="AF131" s="1045">
        <v>563137621</v>
      </c>
      <c r="AG131" s="1046"/>
      <c r="AH131" s="1046"/>
      <c r="AI131" s="1046"/>
      <c r="AJ131" s="1047"/>
      <c r="AK131" s="1045">
        <v>568516458</v>
      </c>
      <c r="AL131" s="1046"/>
      <c r="AM131" s="1046"/>
      <c r="AN131" s="1046"/>
      <c r="AO131" s="1047"/>
      <c r="AP131" s="1176"/>
      <c r="AQ131" s="1177"/>
      <c r="AR131" s="1177"/>
      <c r="AS131" s="1177"/>
      <c r="AT131" s="1178"/>
      <c r="AU131" s="284"/>
      <c r="AV131" s="284"/>
      <c r="AW131" s="284"/>
      <c r="AX131" s="1148" t="s">
        <v>496</v>
      </c>
      <c r="AY131" s="1099"/>
      <c r="AZ131" s="1099"/>
      <c r="BA131" s="1099"/>
      <c r="BB131" s="1099"/>
      <c r="BC131" s="1099"/>
      <c r="BD131" s="1099"/>
      <c r="BE131" s="1100"/>
      <c r="BF131" s="1149">
        <v>118.2</v>
      </c>
      <c r="BG131" s="1150"/>
      <c r="BH131" s="1150"/>
      <c r="BI131" s="1150"/>
      <c r="BJ131" s="1150"/>
      <c r="BK131" s="1150"/>
      <c r="BL131" s="1151"/>
      <c r="BM131" s="1149">
        <v>400</v>
      </c>
      <c r="BN131" s="1150"/>
      <c r="BO131" s="1150"/>
      <c r="BP131" s="1150"/>
      <c r="BQ131" s="1150"/>
      <c r="BR131" s="1150"/>
      <c r="BS131" s="1151"/>
      <c r="BT131" s="1152"/>
      <c r="BU131" s="1153"/>
      <c r="BV131" s="1153"/>
      <c r="BW131" s="1153"/>
      <c r="BX131" s="1153"/>
      <c r="BY131" s="1153"/>
      <c r="BZ131" s="115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55" t="s">
        <v>497</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498</v>
      </c>
      <c r="W132" s="1159"/>
      <c r="X132" s="1159"/>
      <c r="Y132" s="1159"/>
      <c r="Z132" s="1160"/>
      <c r="AA132" s="1161">
        <v>11.079825550000001</v>
      </c>
      <c r="AB132" s="1162"/>
      <c r="AC132" s="1162"/>
      <c r="AD132" s="1162"/>
      <c r="AE132" s="1163"/>
      <c r="AF132" s="1164">
        <v>8.7087625339999999</v>
      </c>
      <c r="AG132" s="1162"/>
      <c r="AH132" s="1162"/>
      <c r="AI132" s="1162"/>
      <c r="AJ132" s="1163"/>
      <c r="AK132" s="1164">
        <v>8.6185563470000002</v>
      </c>
      <c r="AL132" s="1162"/>
      <c r="AM132" s="1162"/>
      <c r="AN132" s="1162"/>
      <c r="AO132" s="1163"/>
      <c r="AP132" s="1061"/>
      <c r="AQ132" s="1062"/>
      <c r="AR132" s="1062"/>
      <c r="AS132" s="1062"/>
      <c r="AT132" s="116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499</v>
      </c>
      <c r="W133" s="1142"/>
      <c r="X133" s="1142"/>
      <c r="Y133" s="1142"/>
      <c r="Z133" s="1143"/>
      <c r="AA133" s="1144">
        <v>11.8</v>
      </c>
      <c r="AB133" s="1145"/>
      <c r="AC133" s="1145"/>
      <c r="AD133" s="1145"/>
      <c r="AE133" s="1146"/>
      <c r="AF133" s="1144">
        <v>10.5</v>
      </c>
      <c r="AG133" s="1145"/>
      <c r="AH133" s="1145"/>
      <c r="AI133" s="1145"/>
      <c r="AJ133" s="1146"/>
      <c r="AK133" s="1144">
        <v>9.4</v>
      </c>
      <c r="AL133" s="1145"/>
      <c r="AM133" s="1145"/>
      <c r="AN133" s="1145"/>
      <c r="AO133" s="1146"/>
      <c r="AP133" s="1091"/>
      <c r="AQ133" s="1092"/>
      <c r="AR133" s="1092"/>
      <c r="AS133" s="1092"/>
      <c r="AT133" s="114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Dsh7TbNbmNuT5tahA6XnoZVxWBD3bBLxCjo+vk3jS5dDKzUBm2D3n+YuYPJR5+J/Z41Vz66wfHJokTv3gUArA==" saltValue="3C/XlbsG5+pWCxoXRVrM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500</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jwQL+DuTTH19Fk9Fe/vPsa9r/FD3hLfyrUfvlAg4s9iGsx3FLAX5xRO8LINMj/YtvD/AnM5szvs4cxX5XXwDvQ==" saltValue="v/KUUyuVIltYLCLgVof0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4cwpP77yF2mI8bNaR8bcIgZcINbs/ymKqe7zTEpRMKL8iEOZtts7h3wigpMAmxL65Pct5H+OnW898HbbZ3IuRQ==" saltValue="U1vGV3FniM8FlFvfZgyM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503</v>
      </c>
      <c r="AP7" s="303"/>
      <c r="AQ7" s="304" t="s">
        <v>504</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505</v>
      </c>
      <c r="AQ8" s="310" t="s">
        <v>506</v>
      </c>
      <c r="AR8" s="311" t="s">
        <v>507</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4" t="s">
        <v>508</v>
      </c>
      <c r="AL9" s="1185"/>
      <c r="AM9" s="1185"/>
      <c r="AN9" s="1186"/>
      <c r="AO9" s="312">
        <v>256101638</v>
      </c>
      <c r="AP9" s="312">
        <v>111622</v>
      </c>
      <c r="AQ9" s="313">
        <v>103123</v>
      </c>
      <c r="AR9" s="314">
        <v>8.1999999999999993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4" t="s">
        <v>509</v>
      </c>
      <c r="AL10" s="1185"/>
      <c r="AM10" s="1185"/>
      <c r="AN10" s="1186"/>
      <c r="AO10" s="315">
        <v>1485474</v>
      </c>
      <c r="AP10" s="315">
        <v>647</v>
      </c>
      <c r="AQ10" s="316">
        <v>1485</v>
      </c>
      <c r="AR10" s="317">
        <v>-56.4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4" t="s">
        <v>510</v>
      </c>
      <c r="AL11" s="1185"/>
      <c r="AM11" s="1185"/>
      <c r="AN11" s="1186"/>
      <c r="AO11" s="315">
        <v>1414</v>
      </c>
      <c r="AP11" s="315">
        <v>1</v>
      </c>
      <c r="AQ11" s="316">
        <v>130</v>
      </c>
      <c r="AR11" s="317">
        <v>-99.2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4" t="s">
        <v>511</v>
      </c>
      <c r="AL12" s="1185"/>
      <c r="AM12" s="1185"/>
      <c r="AN12" s="1186"/>
      <c r="AO12" s="315">
        <v>7416806</v>
      </c>
      <c r="AP12" s="315">
        <v>3233</v>
      </c>
      <c r="AQ12" s="316">
        <v>1206</v>
      </c>
      <c r="AR12" s="317">
        <v>168.1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4" t="s">
        <v>512</v>
      </c>
      <c r="AL13" s="1185"/>
      <c r="AM13" s="1185"/>
      <c r="AN13" s="1186"/>
      <c r="AO13" s="315" t="s">
        <v>513</v>
      </c>
      <c r="AP13" s="315" t="s">
        <v>513</v>
      </c>
      <c r="AQ13" s="316">
        <v>5</v>
      </c>
      <c r="AR13" s="317" t="s">
        <v>513</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4" t="s">
        <v>514</v>
      </c>
      <c r="AL14" s="1185"/>
      <c r="AM14" s="1185"/>
      <c r="AN14" s="1186"/>
      <c r="AO14" s="315">
        <v>5581994</v>
      </c>
      <c r="AP14" s="315">
        <v>2433</v>
      </c>
      <c r="AQ14" s="316">
        <v>1897</v>
      </c>
      <c r="AR14" s="317">
        <v>28.3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4" t="s">
        <v>515</v>
      </c>
      <c r="AL15" s="1185"/>
      <c r="AM15" s="1185"/>
      <c r="AN15" s="1186"/>
      <c r="AO15" s="315">
        <v>2801993</v>
      </c>
      <c r="AP15" s="315">
        <v>1221</v>
      </c>
      <c r="AQ15" s="316">
        <v>1181</v>
      </c>
      <c r="AR15" s="317">
        <v>3.4</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87" t="s">
        <v>516</v>
      </c>
      <c r="AL16" s="1188"/>
      <c r="AM16" s="1188"/>
      <c r="AN16" s="1189"/>
      <c r="AO16" s="315">
        <v>-17054613</v>
      </c>
      <c r="AP16" s="315">
        <v>-7433</v>
      </c>
      <c r="AQ16" s="316">
        <v>-7816</v>
      </c>
      <c r="AR16" s="317">
        <v>-4.9000000000000004</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87" t="s">
        <v>187</v>
      </c>
      <c r="AL17" s="1188"/>
      <c r="AM17" s="1188"/>
      <c r="AN17" s="1189"/>
      <c r="AO17" s="315">
        <v>256334706</v>
      </c>
      <c r="AP17" s="315">
        <v>111724</v>
      </c>
      <c r="AQ17" s="316">
        <v>101211</v>
      </c>
      <c r="AR17" s="317">
        <v>10.4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9" t="s">
        <v>521</v>
      </c>
      <c r="AL21" s="1180"/>
      <c r="AM21" s="1180"/>
      <c r="AN21" s="1181"/>
      <c r="AO21" s="327">
        <v>11.51</v>
      </c>
      <c r="AP21" s="328">
        <v>10.74</v>
      </c>
      <c r="AQ21" s="329">
        <v>0.77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9" t="s">
        <v>522</v>
      </c>
      <c r="AL22" s="1180"/>
      <c r="AM22" s="1180"/>
      <c r="AN22" s="1181"/>
      <c r="AO22" s="332">
        <v>99.4</v>
      </c>
      <c r="AP22" s="333">
        <v>99.9</v>
      </c>
      <c r="AQ22" s="334">
        <v>-0.5</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503</v>
      </c>
      <c r="AP30" s="303"/>
      <c r="AQ30" s="304" t="s">
        <v>504</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95" t="s">
        <v>526</v>
      </c>
      <c r="AL32" s="1196"/>
      <c r="AM32" s="1196"/>
      <c r="AN32" s="1197"/>
      <c r="AO32" s="342">
        <v>75965202</v>
      </c>
      <c r="AP32" s="342">
        <v>33110</v>
      </c>
      <c r="AQ32" s="343">
        <v>32293</v>
      </c>
      <c r="AR32" s="344">
        <v>2.5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95" t="s">
        <v>527</v>
      </c>
      <c r="AL33" s="1196"/>
      <c r="AM33" s="1196"/>
      <c r="AN33" s="1197"/>
      <c r="AO33" s="342">
        <v>9694690</v>
      </c>
      <c r="AP33" s="342">
        <v>4225</v>
      </c>
      <c r="AQ33" s="343">
        <v>2903</v>
      </c>
      <c r="AR33" s="344">
        <v>45.5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95" t="s">
        <v>528</v>
      </c>
      <c r="AL34" s="1196"/>
      <c r="AM34" s="1196"/>
      <c r="AN34" s="1197"/>
      <c r="AO34" s="342">
        <v>51910287</v>
      </c>
      <c r="AP34" s="342">
        <v>22625</v>
      </c>
      <c r="AQ34" s="343">
        <v>20757</v>
      </c>
      <c r="AR34" s="344">
        <v>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95" t="s">
        <v>529</v>
      </c>
      <c r="AL35" s="1196"/>
      <c r="AM35" s="1196"/>
      <c r="AN35" s="1197"/>
      <c r="AO35" s="342">
        <v>40234644</v>
      </c>
      <c r="AP35" s="342">
        <v>17536</v>
      </c>
      <c r="AQ35" s="343">
        <v>11103</v>
      </c>
      <c r="AR35" s="344">
        <v>57.9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95" t="s">
        <v>530</v>
      </c>
      <c r="AL36" s="1196"/>
      <c r="AM36" s="1196"/>
      <c r="AN36" s="1197"/>
      <c r="AO36" s="342">
        <v>3460182</v>
      </c>
      <c r="AP36" s="342">
        <v>1508</v>
      </c>
      <c r="AQ36" s="343">
        <v>186</v>
      </c>
      <c r="AR36" s="344">
        <v>710.8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95" t="s">
        <v>531</v>
      </c>
      <c r="AL37" s="1196"/>
      <c r="AM37" s="1196"/>
      <c r="AN37" s="1197"/>
      <c r="AO37" s="342">
        <v>1393467</v>
      </c>
      <c r="AP37" s="342">
        <v>607</v>
      </c>
      <c r="AQ37" s="343">
        <v>1195</v>
      </c>
      <c r="AR37" s="344">
        <v>-49.2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98" t="s">
        <v>532</v>
      </c>
      <c r="AL38" s="1199"/>
      <c r="AM38" s="1199"/>
      <c r="AN38" s="1200"/>
      <c r="AO38" s="345" t="s">
        <v>513</v>
      </c>
      <c r="AP38" s="345" t="s">
        <v>513</v>
      </c>
      <c r="AQ38" s="346">
        <v>0</v>
      </c>
      <c r="AR38" s="334" t="s">
        <v>513</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98" t="s">
        <v>533</v>
      </c>
      <c r="AL39" s="1199"/>
      <c r="AM39" s="1199"/>
      <c r="AN39" s="1200"/>
      <c r="AO39" s="342">
        <v>-57678125</v>
      </c>
      <c r="AP39" s="342">
        <v>-25139</v>
      </c>
      <c r="AQ39" s="343">
        <v>-17395</v>
      </c>
      <c r="AR39" s="344">
        <v>44.5</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95" t="s">
        <v>534</v>
      </c>
      <c r="AL40" s="1196"/>
      <c r="AM40" s="1196"/>
      <c r="AN40" s="1197"/>
      <c r="AO40" s="342">
        <v>-75982436</v>
      </c>
      <c r="AP40" s="342">
        <v>-33117</v>
      </c>
      <c r="AQ40" s="343">
        <v>-33490</v>
      </c>
      <c r="AR40" s="344">
        <v>-1.1000000000000001</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01" t="s">
        <v>301</v>
      </c>
      <c r="AL41" s="1202"/>
      <c r="AM41" s="1202"/>
      <c r="AN41" s="1203"/>
      <c r="AO41" s="342">
        <v>48997911</v>
      </c>
      <c r="AP41" s="342">
        <v>21356</v>
      </c>
      <c r="AQ41" s="343">
        <v>17551</v>
      </c>
      <c r="AR41" s="344">
        <v>21.7</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90" t="s">
        <v>503</v>
      </c>
      <c r="AN49" s="1192" t="s">
        <v>538</v>
      </c>
      <c r="AO49" s="1193"/>
      <c r="AP49" s="1193"/>
      <c r="AQ49" s="1193"/>
      <c r="AR49" s="1194"/>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91"/>
      <c r="AN50" s="358" t="s">
        <v>539</v>
      </c>
      <c r="AO50" s="359" t="s">
        <v>540</v>
      </c>
      <c r="AP50" s="360" t="s">
        <v>541</v>
      </c>
      <c r="AQ50" s="361" t="s">
        <v>542</v>
      </c>
      <c r="AR50" s="362" t="s">
        <v>543</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98801637</v>
      </c>
      <c r="AN51" s="364">
        <v>43709</v>
      </c>
      <c r="AO51" s="365">
        <v>8.8000000000000007</v>
      </c>
      <c r="AP51" s="366">
        <v>53572</v>
      </c>
      <c r="AQ51" s="367">
        <v>5.4</v>
      </c>
      <c r="AR51" s="368">
        <v>3.4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44255817</v>
      </c>
      <c r="AN52" s="372">
        <v>19578</v>
      </c>
      <c r="AO52" s="373">
        <v>1.3</v>
      </c>
      <c r="AP52" s="374">
        <v>25259</v>
      </c>
      <c r="AQ52" s="375">
        <v>11.8</v>
      </c>
      <c r="AR52" s="376">
        <v>-10.5</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82874024</v>
      </c>
      <c r="AN53" s="364">
        <v>36517</v>
      </c>
      <c r="AO53" s="365">
        <v>-16.5</v>
      </c>
      <c r="AP53" s="366">
        <v>51898</v>
      </c>
      <c r="AQ53" s="367">
        <v>-3.1</v>
      </c>
      <c r="AR53" s="368">
        <v>-13.4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42940365</v>
      </c>
      <c r="AN54" s="372">
        <v>18921</v>
      </c>
      <c r="AO54" s="373">
        <v>-3.4</v>
      </c>
      <c r="AP54" s="374">
        <v>25986</v>
      </c>
      <c r="AQ54" s="375">
        <v>2.9</v>
      </c>
      <c r="AR54" s="376">
        <v>-6.3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93557031</v>
      </c>
      <c r="AN55" s="364">
        <v>41048</v>
      </c>
      <c r="AO55" s="365">
        <v>12.4</v>
      </c>
      <c r="AP55" s="366">
        <v>51684</v>
      </c>
      <c r="AQ55" s="367">
        <v>-0.4</v>
      </c>
      <c r="AR55" s="368">
        <v>12.8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44290016</v>
      </c>
      <c r="AN56" s="372">
        <v>19432</v>
      </c>
      <c r="AO56" s="373">
        <v>2.7</v>
      </c>
      <c r="AP56" s="374">
        <v>26671</v>
      </c>
      <c r="AQ56" s="375">
        <v>2.6</v>
      </c>
      <c r="AR56" s="376">
        <v>0.1</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94974157</v>
      </c>
      <c r="AN57" s="364">
        <v>41505</v>
      </c>
      <c r="AO57" s="365">
        <v>1.1000000000000001</v>
      </c>
      <c r="AP57" s="366">
        <v>52897</v>
      </c>
      <c r="AQ57" s="367">
        <v>2.2999999999999998</v>
      </c>
      <c r="AR57" s="368">
        <v>-1.2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46089450</v>
      </c>
      <c r="AN58" s="372">
        <v>20142</v>
      </c>
      <c r="AO58" s="373">
        <v>3.7</v>
      </c>
      <c r="AP58" s="374">
        <v>27013</v>
      </c>
      <c r="AQ58" s="375">
        <v>1.3</v>
      </c>
      <c r="AR58" s="376">
        <v>2.4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120011378</v>
      </c>
      <c r="AN59" s="364">
        <v>52307</v>
      </c>
      <c r="AO59" s="365">
        <v>26</v>
      </c>
      <c r="AP59" s="366">
        <v>54945</v>
      </c>
      <c r="AQ59" s="367">
        <v>3.9</v>
      </c>
      <c r="AR59" s="368">
        <v>22.1</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64973850</v>
      </c>
      <c r="AN60" s="372">
        <v>28319</v>
      </c>
      <c r="AO60" s="373">
        <v>40.6</v>
      </c>
      <c r="AP60" s="374">
        <v>29293</v>
      </c>
      <c r="AQ60" s="375">
        <v>8.4</v>
      </c>
      <c r="AR60" s="376">
        <v>32.200000000000003</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98043645</v>
      </c>
      <c r="AN61" s="379">
        <v>43017</v>
      </c>
      <c r="AO61" s="380">
        <v>6.4</v>
      </c>
      <c r="AP61" s="381">
        <v>52999</v>
      </c>
      <c r="AQ61" s="382">
        <v>1.6</v>
      </c>
      <c r="AR61" s="368">
        <v>4.8</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48509900</v>
      </c>
      <c r="AN62" s="372">
        <v>21278</v>
      </c>
      <c r="AO62" s="373">
        <v>9</v>
      </c>
      <c r="AP62" s="374">
        <v>26844</v>
      </c>
      <c r="AQ62" s="375">
        <v>5.4</v>
      </c>
      <c r="AR62" s="376">
        <v>3.6</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pIYfLYvB7GwKDC2TYwV4V4t9AFMbMJY8okiTwAgDqJV9dCD/TUqUjZWmcdsrUnW4Ate5qpGu/gbpv5/jZqTxQ==" saltValue="KMn76ytHyphjhyRwPtd0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81BNDQ/cOmrf3VV4Bb02On92UDCUlWdRQfbIS/6wryCCrVtdNqa04L2RmmHz2j8hoSw2Lga1DjSBUCJg17L9w==" saltValue="ji6Ie1fkCYmhn+vytd3w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0bsXe+JC3jN6zhRV+ihbu/c+3vJhkiPIQz8ei7YAtjFzKow8dz2twdWRskES4umVEIp30/VS6KpDeuePpteg==" saltValue="AdGDbkI/ERkEeleSWgLl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554</v>
      </c>
      <c r="G46" s="8" t="s">
        <v>555</v>
      </c>
      <c r="H46" s="8" t="s">
        <v>556</v>
      </c>
      <c r="I46" s="8" t="s">
        <v>557</v>
      </c>
      <c r="J46" s="9" t="s">
        <v>558</v>
      </c>
    </row>
    <row r="47" spans="2:10" ht="57.75" customHeight="1" x14ac:dyDescent="0.2">
      <c r="B47" s="10"/>
      <c r="C47" s="1204" t="s">
        <v>3</v>
      </c>
      <c r="D47" s="1204"/>
      <c r="E47" s="1205"/>
      <c r="F47" s="11">
        <v>2.63</v>
      </c>
      <c r="G47" s="12">
        <v>1.95</v>
      </c>
      <c r="H47" s="12">
        <v>2.48</v>
      </c>
      <c r="I47" s="12">
        <v>2.44</v>
      </c>
      <c r="J47" s="13">
        <v>2.59</v>
      </c>
    </row>
    <row r="48" spans="2:10" ht="57.75" customHeight="1" x14ac:dyDescent="0.2">
      <c r="B48" s="14"/>
      <c r="C48" s="1206" t="s">
        <v>4</v>
      </c>
      <c r="D48" s="1206"/>
      <c r="E48" s="1207"/>
      <c r="F48" s="15">
        <v>0.31</v>
      </c>
      <c r="G48" s="16">
        <v>1.1000000000000001</v>
      </c>
      <c r="H48" s="16">
        <v>0.53</v>
      </c>
      <c r="I48" s="16">
        <v>0.49</v>
      </c>
      <c r="J48" s="17">
        <v>0.76</v>
      </c>
    </row>
    <row r="49" spans="2:10" ht="57.75" customHeight="1" thickBot="1" x14ac:dyDescent="0.25">
      <c r="B49" s="18"/>
      <c r="C49" s="1208" t="s">
        <v>5</v>
      </c>
      <c r="D49" s="1208"/>
      <c r="E49" s="1209"/>
      <c r="F49" s="19" t="s">
        <v>559</v>
      </c>
      <c r="G49" s="20" t="s">
        <v>560</v>
      </c>
      <c r="H49" s="20" t="s">
        <v>561</v>
      </c>
      <c r="I49" s="20">
        <v>0.28000000000000003</v>
      </c>
      <c r="J49" s="21">
        <v>0.32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JW/eBgtMJTKF4/g7DmOQpbhuRg7nzr2j3H2zzdSP1ob0BCd8cZSxe1LRyj1CtNlvLArOI1mdtfs4YTfZn/Qaw==" saltValue="Zgcqqo/ZOQLIt13hA2Ei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2020-03-13T05:26:52Z</cp:lastPrinted>
  <dcterms:created xsi:type="dcterms:W3CDTF">2020-02-10T04:17:26Z</dcterms:created>
  <dcterms:modified xsi:type="dcterms:W3CDTF">2020-10-07T09:13:18Z</dcterms:modified>
  <cp:category/>
</cp:coreProperties>
</file>