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BE39" i="9"/>
  <c r="U39" i="9"/>
  <c r="BE38" i="9"/>
  <c r="U38" i="9"/>
  <c r="BE37" i="9"/>
  <c r="U37" i="9"/>
  <c r="CO34" i="9"/>
  <c r="CO35" i="9" s="1"/>
  <c r="CO36" i="9" s="1"/>
  <c r="CO37" i="9" s="1"/>
  <c r="CO38" i="9" s="1"/>
  <c r="CO39" i="9" s="1"/>
  <c r="CO40" i="9" s="1"/>
  <c r="CO41" i="9" s="1"/>
  <c r="CO42" i="9" s="1"/>
  <c r="CO43" i="9" s="1"/>
  <c r="BW34" i="9"/>
  <c r="BW35" i="9" s="1"/>
  <c r="BW36" i="9" s="1"/>
  <c r="BW37" i="9" s="1"/>
  <c r="BW38" i="9" s="1"/>
  <c r="BW39" i="9" s="1"/>
  <c r="BW40" i="9" s="1"/>
  <c r="BW41" i="9" s="1"/>
  <c r="BW42" i="9" s="1"/>
  <c r="C34" i="9"/>
  <c r="C35" i="9" l="1"/>
  <c r="C36" i="9" s="1"/>
  <c r="C37" i="9" s="1"/>
  <c r="C38" i="9" s="1"/>
  <c r="C39" i="9" s="1"/>
  <c r="C40"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AM39" i="9" s="1"/>
  <c r="BE34" i="9" l="1"/>
  <c r="BE35" i="9" s="1"/>
  <c r="BE36" i="9" s="1"/>
</calcChain>
</file>

<file path=xl/sharedStrings.xml><?xml version="1.0" encoding="utf-8"?>
<sst xmlns="http://schemas.openxmlformats.org/spreadsheetml/2006/main" count="1164" uniqueCount="611">
  <si>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</si>
  <si>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</si>
  <si>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</si>
  <si>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</si>
  <si>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</si>
  <si>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</si>
  <si>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</si>
  <si>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</si>
  <si>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</si>
  <si>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</si>
  <si>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</si>
  <si>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</si>
  <si>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</si>
  <si>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</si>
  <si>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</si>
  <si>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</si>
  <si>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</si>
  <si>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</si>
  <si>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</si>
  <si>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</si>
  <si>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</si>
  <si>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</si>
  <si>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</si>
  <si>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</si>
  <si>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</si>
  <si>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</si>
  <si>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</si>
  <si>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</si>
  <si>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</si>
  <si>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</si>
  <si>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</si>
  <si>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</si>
  <si>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</si>
  <si>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</si>
  <si>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</si>
  <si>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</si>
  <si>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</si>
  <si>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</si>
  <si>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</si>
  <si>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</si>
  <si>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</si>
  <si>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</si>
  <si>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</si>
  <si>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</si>
  <si>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</si>
  <si>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</si>
  <si>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</si>
  <si>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</si>
  <si>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</si>
  <si>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</si>
  <si>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</si>
  <si>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</si>
  <si>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</si>
  <si>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</si>
  <si>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</si>
  <si>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</si>
  <si>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</si>
  <si>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</si>
  <si>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</si>
  <si>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</si>
  <si>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</si>
  <si>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</si>
  <si>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</si>
  <si>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</si>
  <si>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</si>
  <si>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</si>
  <si>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</si>
  <si>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</si>
  <si>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</si>
  <si>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</si>
  <si>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</si>
  <si>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</si>
  <si>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</si>
  <si>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</si>
  <si>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</si>
  <si>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</si>
  <si>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</si>
  <si>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</si>
  <si>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</si>
  <si>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</si>
  <si>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</si>
  <si>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</si>
  <si>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</si>
  <si>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</si>
  <si>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</si>
  <si>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</si>
  <si>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</si>
  <si>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</si>
  <si>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</si>
  <si>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</si>
  <si>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</si>
  <si>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</si>
  <si>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</si>
  <si>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</si>
  <si>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</si>
  <si>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</si>
  <si>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</si>
  <si>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</si>
  <si>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</si>
  <si>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</si>
  <si>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</si>
  <si>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</si>
  <si>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</si>
  <si>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</si>
  <si>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</si>
  <si>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</si>
  <si>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</si>
  <si>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</si>
  <si>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</si>
  <si>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</si>
  <si>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</si>
  <si>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</si>
  <si>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</si>
  <si>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</si>
  <si>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</si>
  <si>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</si>
  <si>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</si>
  <si>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</si>
  <si>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</si>
  <si>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</si>
  <si>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</si>
  <si>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</si>
  <si>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</si>
  <si>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</si>
  <si>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</si>
  <si>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</si>
  <si>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</si>
  <si>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</si>
  <si>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</si>
  <si>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</si>
  <si>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</si>
  <si>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</si>
  <si>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</si>
  <si>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</si>
  <si>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</si>
  <si>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</si>
  <si>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</si>
  <si>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</si>
  <si>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</si>
  <si>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</si>
  <si>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</si>
  <si>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</si>
  <si>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</si>
  <si>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</si>
  <si>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</si>
  <si>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</si>
  <si>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</si>
  <si>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</si>
  <si>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</si>
  <si>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</si>
  <si>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</si>
  <si>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</si>
  <si>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</si>
  <si>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</si>
  <si>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</si>
  <si>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</si>
  <si>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</si>
  <si>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</si>
  <si>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</si>
  <si>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</si>
  <si>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</si>
  <si>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</si>
  <si>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</si>
  <si>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</si>
  <si>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</si>
  <si>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</si>
  <si>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</si>
  <si>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</si>
  <si>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</si>
  <si>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</si>
  <si>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</si>
  <si>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</si>
  <si>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</si>
  <si>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</si>
  <si>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</si>
  <si>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</si>
  <si>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</si>
  <si>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</si>
  <si>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</si>
  <si>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</si>
  <si>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</si>
  <si>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</si>
  <si>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</si>
  <si>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</si>
  <si>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</si>
  <si>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</si>
  <si>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</si>
  <si>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</si>
  <si>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</si>
  <si>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</si>
  <si>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</si>
  <si>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</si>
  <si>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</si>
  <si>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</si>
  <si>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</si>
  <si>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</si>
  <si>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</si>
  <si>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</si>
  <si>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</si>
  <si>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</si>
  <si>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</si>
  <si>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</si>
  <si>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</si>
  <si>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</si>
  <si>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</si>
  <si>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</si>
  <si>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</si>
  <si>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</si>
  <si>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</si>
  <si>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</si>
  <si>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</si>
  <si>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</si>
  <si>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</si>
  <si>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</si>
  <si>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</si>
  <si>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</si>
  <si>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</si>
  <si>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</si>
  <si>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</si>
  <si>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</si>
  <si>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</si>
  <si>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</si>
  <si>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</si>
  <si>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</si>
  <si>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</si>
  <si>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</si>
  <si>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</si>
  <si>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</si>
  <si>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</si>
  <si>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</si>
  <si>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</si>
  <si>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</si>
  <si>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</si>
  <si>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</si>
  <si>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</si>
  <si>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</si>
  <si>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</si>
  <si>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</si>
  <si>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</si>
  <si>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</si>
  <si>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</si>
  <si>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</si>
  <si>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</si>
  <si>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</si>
  <si>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</si>
  <si>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</si>
  <si>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</si>
  <si>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</si>
  <si>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</si>
  <si>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</si>
  <si>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</si>
  <si>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</si>
  <si>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</si>
  <si>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</si>
  <si>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</si>
  <si>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</si>
  <si>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</si>
  <si>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</si>
  <si>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</si>
  <si>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</si>
  <si>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</si>
  <si>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</si>
  <si>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</si>
  <si>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</si>
  <si>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</si>
  <si>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</si>
  <si>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</si>
  <si>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</si>
  <si>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</si>
  <si>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</si>
  <si>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</si>
  <si>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</si>
  <si>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</si>
  <si>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</si>
  <si>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</si>
  <si>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</si>
  <si>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</si>
  <si>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</si>
  <si>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</si>
  <si>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</si>
  <si>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</si>
  <si>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</si>
  <si>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</si>
  <si>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</si>
  <si>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</si>
  <si>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</si>
  <si>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</si>
  <si>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</si>
  <si>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</si>
  <si>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</si>
  <si>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</si>
  <si>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</si>
  <si>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</si>
  <si>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</si>
  <si>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</si>
  <si>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</si>
  <si>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</si>
  <si>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</si>
  <si>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</si>
  <si>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</si>
  <si>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</si>
  <si>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</si>
  <si>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</si>
  <si>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</si>
  <si>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</si>
  <si>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</si>
  <si>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</si>
  <si>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</si>
  <si>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</si>
  <si>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</si>
  <si>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</si>
  <si>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</si>
  <si>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</si>
  <si>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</si>
  <si>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</si>
  <si>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</si>
  <si>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</si>
  <si>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</si>
  <si>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</si>
  <si>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</si>
  <si>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</si>
  <si>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</si>
  <si>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</si>
  <si>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</si>
  <si>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</si>
  <si>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</si>
  <si>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</si>
  <si>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</si>
  <si>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</si>
  <si>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</si>
  <si>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</si>
  <si>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</si>
  <si>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</si>
  <si>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</si>
  <si>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</si>
  <si>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</si>
  <si>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</si>
  <si>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</si>
  <si>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</si>
  <si>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</si>
  <si>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</si>
  <si>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</si>
  <si>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</si>
  <si>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</si>
  <si>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</si>
  <si>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</si>
  <si>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</si>
  <si>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</si>
  <si>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</si>
  <si>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</si>
  <si>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</si>
  <si>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</si>
  <si>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</si>
  <si>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</si>
  <si>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</si>
  <si>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</si>
  <si>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</si>
  <si>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</si>
  <si>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</si>
  <si>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</si>
  <si>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</si>
  <si>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</si>
  <si>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</si>
  <si>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</si>
  <si>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</si>
  <si>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</si>
  <si>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</si>
  <si>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</si>
  <si>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</si>
  <si>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</si>
  <si>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</si>
  <si>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</si>
  <si>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</si>
  <si>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</si>
  <si>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</si>
  <si>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</si>
  <si>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</si>
  <si>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</si>
  <si>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</si>
  <si>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</si>
  <si>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</si>
  <si>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</si>
  <si>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</si>
  <si>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</si>
  <si>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</si>
  <si>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</si>
  <si>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</si>
  <si>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</si>
  <si>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</si>
  <si>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</si>
  <si>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</si>
  <si>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</si>
  <si>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</si>
  <si>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</si>
  <si>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</si>
  <si>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市場及びと畜場特別会計</t>
    <phoneticPr fontId="5"/>
  </si>
  <si>
    <t>名古屋城天守閣特別会計</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</si>
  <si>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</si>
  <si>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</si>
  <si>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</si>
  <si>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</si>
  <si>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</si>
  <si>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</si>
  <si>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</si>
  <si>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</si>
  <si>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</si>
  <si>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</si>
  <si>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</si>
  <si>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</si>
  <si>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</si>
  <si>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</si>
  <si>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</si>
  <si>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</si>
  <si>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</si>
  <si>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</si>
  <si>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</si>
  <si>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</si>
  <si>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</si>
  <si>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</si>
  <si>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</si>
  <si>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</si>
  <si>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</si>
  <si>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</si>
  <si>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</si>
  <si>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</si>
  <si>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</si>
  <si>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</si>
  <si>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</si>
  <si>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</si>
  <si>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</si>
  <si>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</si>
  <si>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</si>
  <si>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</si>
  <si>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</si>
  <si>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</si>
  <si>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</si>
  <si>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</si>
  <si>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</si>
  <si>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</si>
  <si>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</si>
  <si>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</si>
  <si>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</si>
  <si>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</si>
  <si>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</si>
  <si>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</si>
  <si>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</si>
  <si>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</si>
  <si>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</si>
  <si>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</si>
  <si>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</si>
  <si>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</si>
  <si>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</si>
  <si>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</si>
  <si>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</si>
  <si>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</si>
  <si>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</si>
  <si>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</si>
  <si>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</si>
  <si>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</si>
  <si>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</si>
  <si>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</si>
  <si>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</si>
  <si>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</si>
  <si>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</si>
  <si>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</si>
  <si>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</si>
  <si>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</si>
  <si>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</si>
  <si>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</si>
  <si>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</si>
  <si>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</si>
  <si>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</si>
  <si>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</si>
  <si>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</si>
  <si>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</si>
  <si>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</si>
  <si>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</si>
  <si>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</si>
  <si>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</si>
  <si>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</si>
  <si>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</si>
  <si>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</si>
  <si>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</si>
  <si>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</si>
  <si>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</si>
  <si>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</si>
  <si>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</si>
  <si>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</si>
  <si>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</si>
  <si>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</si>
  <si>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</si>
  <si>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</si>
  <si>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</si>
  <si>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</si>
  <si>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</si>
  <si>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</si>
  <si>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</si>
  <si>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</si>
  <si>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</si>
  <si>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</si>
  <si>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</si>
  <si>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</si>
  <si>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</si>
  <si>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</si>
  <si>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</si>
  <si>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</si>
  <si>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</si>
  <si>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</si>
  <si>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</si>
  <si>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</si>
  <si>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</si>
  <si>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</si>
  <si>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</si>
  <si>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</si>
  <si>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</si>
  <si>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</si>
  <si>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</si>
  <si>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</si>
  <si>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</si>
  <si>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</si>
  <si>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</si>
  <si>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</si>
  <si>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</si>
  <si>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</si>
  <si>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</si>
  <si>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</si>
  <si>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</si>
  <si>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</si>
  <si>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</si>
  <si>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</si>
  <si>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</si>
  <si>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</si>
  <si>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</si>
  <si>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</si>
  <si>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 0.16</t>
  </si>
  <si>
    <t>▲ 0.00</t>
  </si>
  <si>
    <t>▲ 0.01</t>
  </si>
  <si>
    <t>▲ 0.31</t>
  </si>
  <si>
    <t>水道事業会計</t>
  </si>
  <si>
    <t>下水道事業会計</t>
  </si>
  <si>
    <t>病院事業会計</t>
  </si>
  <si>
    <t>介護保険特別会計</t>
  </si>
  <si>
    <t>一般会計</t>
  </si>
  <si>
    <t>工業用水道事業会計</t>
  </si>
  <si>
    <t>国民健康保険特別会計</t>
  </si>
  <si>
    <t>▲ 0.02</t>
  </si>
  <si>
    <t>後期高齢者医療特別会計</t>
  </si>
  <si>
    <t>その他会計（赤字）</t>
  </si>
  <si>
    <t>▲ 0.72</t>
  </si>
  <si>
    <t>▲ 0.52</t>
  </si>
  <si>
    <t>▲ 0.38</t>
  </si>
  <si>
    <t>▲ 0.21</t>
  </si>
  <si>
    <t>その他会計（黒字）</t>
  </si>
  <si>
    <t>法適用企業</t>
  </si>
  <si>
    <t>法非適用企業</t>
  </si>
  <si>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</si>
  <si>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</si>
  <si>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</si>
  <si>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</si>
  <si>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</si>
  <si>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</si>
  <si>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</si>
  <si>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</si>
  <si>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</si>
  <si>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法適用企業</t>
    <rPh sb="0" eb="1">
      <t>ホウ</t>
    </rPh>
    <rPh sb="1" eb="3">
      <t>テキヨウ</t>
    </rPh>
    <rPh sb="3" eb="5">
      <t>キギョウ</t>
    </rPh>
    <phoneticPr fontId="1"/>
  </si>
  <si>
    <t>○</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</si>
  <si>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</si>
  <si>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</si>
  <si>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</si>
  <si>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</si>
  <si>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</si>
  <si>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</si>
  <si>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</si>
  <si>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</si>
  <si>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</si>
  <si>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名古屋国際芸術文化交流財団</t>
  </si>
  <si>
    <t>魚アラ処理公社</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</si>
  <si>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</si>
  <si>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</si>
  <si>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</si>
  <si>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</si>
  <si>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</si>
  <si>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</si>
  <si>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</si>
  <si>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</si>
  <si>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</si>
  <si>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</si>
  <si>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</si>
  <si>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</si>
  <si>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</si>
  <si>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</si>
  <si>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</si>
  <si>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</si>
  <si>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</si>
  <si>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</si>
  <si>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</si>
  <si>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</si>
  <si>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</si>
  <si>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</si>
  <si>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</si>
  <si>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</si>
  <si>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</si>
  <si>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</si>
  <si>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地方債の元利償還金が減少したこと等により、平成26年以降減少傾向にある。予算編成にあたり作成している中期的な財政見通しでは、今後も同程度の地方債の元利償還を見込んでいることから、実質公債費比率についても同水準で推移するものと想定されるが、世代間の負担の公平に配慮しつつ、将来世代に過度な負担を残さないよう、計画的な財政運営に努める。</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4" eb="25">
      <t>ナイ</t>
    </rPh>
    <rPh sb="25" eb="28">
      <t>ヘイキンチ</t>
    </rPh>
    <rPh sb="29" eb="30">
      <t>クラ</t>
    </rPh>
    <rPh sb="31" eb="32">
      <t>タカ</t>
    </rPh>
    <rPh sb="33" eb="35">
      <t>スイジュン</t>
    </rPh>
    <rPh sb="41" eb="43">
      <t>ショウライ</t>
    </rPh>
    <rPh sb="43" eb="45">
      <t>フタン</t>
    </rPh>
    <rPh sb="45" eb="47">
      <t>ヒリツ</t>
    </rPh>
    <rPh sb="53" eb="55">
      <t>チホウ</t>
    </rPh>
    <rPh sb="55" eb="56">
      <t>サイ</t>
    </rPh>
    <rPh sb="57" eb="59">
      <t>ショウカン</t>
    </rPh>
    <rPh sb="60" eb="62">
      <t>シンキ</t>
    </rPh>
    <rPh sb="62" eb="64">
      <t>ハッコウ</t>
    </rPh>
    <rPh sb="65" eb="67">
      <t>ウワマワ</t>
    </rPh>
    <rPh sb="73" eb="74">
      <t>トウ</t>
    </rPh>
    <rPh sb="77" eb="79">
      <t>ゲンショウ</t>
    </rPh>
    <rPh sb="79" eb="81">
      <t>ケイコウ</t>
    </rPh>
    <rPh sb="87" eb="89">
      <t>ジッシツ</t>
    </rPh>
    <rPh sb="89" eb="92">
      <t>コウサイヒ</t>
    </rPh>
    <rPh sb="92" eb="94">
      <t>ヒリツ</t>
    </rPh>
    <rPh sb="100" eb="102">
      <t>チホウ</t>
    </rPh>
    <rPh sb="102" eb="103">
      <t>サイ</t>
    </rPh>
    <rPh sb="104" eb="106">
      <t>ガンリ</t>
    </rPh>
    <rPh sb="106" eb="109">
      <t>ショウカンキン</t>
    </rPh>
    <rPh sb="110" eb="112">
      <t>ゲンショウ</t>
    </rPh>
    <rPh sb="116" eb="117">
      <t>トウ</t>
    </rPh>
    <rPh sb="121" eb="123">
      <t>ヘイセイ</t>
    </rPh>
    <rPh sb="125" eb="126">
      <t>ネン</t>
    </rPh>
    <rPh sb="126" eb="128">
      <t>イコウ</t>
    </rPh>
    <rPh sb="128" eb="130">
      <t>ゲンショウ</t>
    </rPh>
    <rPh sb="130" eb="132">
      <t>ケイコウ</t>
    </rPh>
    <rPh sb="136" eb="138">
      <t>ヨサン</t>
    </rPh>
    <rPh sb="138" eb="140">
      <t>ヘンセイ</t>
    </rPh>
    <rPh sb="144" eb="146">
      <t>サクセイ</t>
    </rPh>
    <rPh sb="150" eb="153">
      <t>チュウキテキ</t>
    </rPh>
    <rPh sb="154" eb="156">
      <t>ザイセイ</t>
    </rPh>
    <rPh sb="156" eb="158">
      <t>ミトオ</t>
    </rPh>
    <rPh sb="162" eb="164">
      <t>コンゴ</t>
    </rPh>
    <rPh sb="165" eb="168">
      <t>ドウテイド</t>
    </rPh>
    <rPh sb="169" eb="172">
      <t>チホウサイ</t>
    </rPh>
    <rPh sb="173" eb="175">
      <t>ガンリ</t>
    </rPh>
    <rPh sb="175" eb="177">
      <t>ショウカン</t>
    </rPh>
    <rPh sb="178" eb="180">
      <t>ミコ</t>
    </rPh>
    <rPh sb="189" eb="191">
      <t>ジッシツ</t>
    </rPh>
    <rPh sb="191" eb="194">
      <t>コウサイヒ</t>
    </rPh>
    <rPh sb="194" eb="196">
      <t>ヒリツ</t>
    </rPh>
    <rPh sb="201" eb="204">
      <t>ドウスイジュン</t>
    </rPh>
    <rPh sb="205" eb="207">
      <t>スイイ</t>
    </rPh>
    <rPh sb="212" eb="214">
      <t>ソウテイ</t>
    </rPh>
    <rPh sb="219" eb="222">
      <t>セダイカン</t>
    </rPh>
    <rPh sb="223" eb="225">
      <t>フタン</t>
    </rPh>
    <rPh sb="226" eb="228">
      <t>コウヘイ</t>
    </rPh>
    <rPh sb="229" eb="231">
      <t>ハイリョ</t>
    </rPh>
    <rPh sb="235" eb="237">
      <t>ショウライ</t>
    </rPh>
    <rPh sb="237" eb="239">
      <t>セダイ</t>
    </rPh>
    <rPh sb="240" eb="242">
      <t>カド</t>
    </rPh>
    <rPh sb="243" eb="245">
      <t>フタン</t>
    </rPh>
    <rPh sb="246" eb="247">
      <t>ノコ</t>
    </rPh>
    <rPh sb="253" eb="256">
      <t>ケイカクテキ</t>
    </rPh>
    <rPh sb="257" eb="259">
      <t>ザイセイ</t>
    </rPh>
    <rPh sb="259" eb="261">
      <t>ウンエイ</t>
    </rPh>
    <rPh sb="262" eb="26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</si>
  <si>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</si>
  <si>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</si>
  <si>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</si>
  <si>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</si>
  <si>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施設の年数の経過によるもので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4" eb="26">
      <t>ルイジ</t>
    </rPh>
    <rPh sb="26" eb="28">
      <t>ダンタイ</t>
    </rPh>
    <rPh sb="28" eb="29">
      <t>ナイ</t>
    </rPh>
    <rPh sb="29" eb="31">
      <t>ヘイキン</t>
    </rPh>
    <rPh sb="32" eb="33">
      <t>クラ</t>
    </rPh>
    <rPh sb="34" eb="35">
      <t>タカ</t>
    </rPh>
    <rPh sb="36" eb="38">
      <t>スイジュン</t>
    </rPh>
    <rPh sb="44" eb="46">
      <t>ショウライ</t>
    </rPh>
    <rPh sb="46" eb="48">
      <t>フタン</t>
    </rPh>
    <rPh sb="48" eb="50">
      <t>ヒリツ</t>
    </rPh>
    <rPh sb="56" eb="59">
      <t>チホウサイ</t>
    </rPh>
    <rPh sb="60" eb="62">
      <t>ショウカン</t>
    </rPh>
    <rPh sb="63" eb="65">
      <t>シンキ</t>
    </rPh>
    <rPh sb="65" eb="67">
      <t>ハッコウ</t>
    </rPh>
    <rPh sb="68" eb="70">
      <t>ウワマワ</t>
    </rPh>
    <rPh sb="76" eb="77">
      <t>ナド</t>
    </rPh>
    <rPh sb="80" eb="82">
      <t>ゲンショウ</t>
    </rPh>
    <rPh sb="82" eb="84">
      <t>ケイコウ</t>
    </rPh>
    <rPh sb="87" eb="89">
      <t>イッポウ</t>
    </rPh>
    <rPh sb="91" eb="93">
      <t>ユウケイ</t>
    </rPh>
    <rPh sb="93" eb="95">
      <t>コテイ</t>
    </rPh>
    <rPh sb="95" eb="97">
      <t>シサン</t>
    </rPh>
    <rPh sb="97" eb="99">
      <t>ゲンカ</t>
    </rPh>
    <rPh sb="99" eb="101">
      <t>ショウキャク</t>
    </rPh>
    <rPh sb="101" eb="102">
      <t>リツ</t>
    </rPh>
    <rPh sb="103" eb="105">
      <t>ジョウショウ</t>
    </rPh>
    <rPh sb="105" eb="107">
      <t>ケイコウ</t>
    </rPh>
    <rPh sb="114" eb="115">
      <t>オモ</t>
    </rPh>
    <rPh sb="116" eb="118">
      <t>ヨウイン</t>
    </rPh>
    <rPh sb="192" eb="194">
      <t>シセツ</t>
    </rPh>
    <rPh sb="195" eb="197">
      <t>ネンスウ</t>
    </rPh>
    <rPh sb="198" eb="200">
      <t>ケイカ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</si>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</sst>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Fill="1" applyBorder="1" applyAlignment="1" applyProtection="1">
      <alignment horizontal="left" vertical="center" shrinkToFit="1"/>
      <protection locked="0"/>
    </xf>
    <xf numFmtId="0" fontId="26" fillId="0" borderId="99" xfId="30" applyFont="1" applyFill="1" applyBorder="1" applyAlignment="1" applyProtection="1">
      <alignment horizontal="left" vertical="center" shrinkToFit="1"/>
      <protection locked="0"/>
    </xf>
    <xf numFmtId="0" fontId="26" fillId="0" borderId="100" xfId="30" applyFont="1" applyFill="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Fill="1" applyBorder="1" applyAlignment="1" applyProtection="1">
      <alignment horizontal="left" vertical="center" shrinkToFit="1"/>
      <protection locked="0"/>
    </xf>
    <xf numFmtId="0" fontId="26" fillId="0" borderId="113" xfId="30" applyFont="1" applyFill="1" applyBorder="1" applyAlignment="1" applyProtection="1">
      <alignment horizontal="left" vertical="center" shrinkToFit="1"/>
      <protection locked="0"/>
    </xf>
    <xf numFmtId="0" fontId="26" fillId="0" borderId="114" xfId="30"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31991</c:v>
                </c:pt>
                <c:pt idx="1">
                  <c:v>40184</c:v>
                </c:pt>
                <c:pt idx="2">
                  <c:v>43709</c:v>
                </c:pt>
                <c:pt idx="3">
                  <c:v>36517</c:v>
                </c:pt>
                <c:pt idx="4">
                  <c:v>41048</c:v>
                </c:pt>
              </c:numCache>
            </c:numRef>
          </c:val>
          <c:smooth val="0"/>
        </c:ser>
        <c:dLbls>
          <c:showLegendKey val="0"/>
          <c:showVal val="0"/>
          <c:showCatName val="0"/>
          <c:showSerName val="0"/>
          <c:showPercent val="0"/>
          <c:showBubbleSize val="0"/>
        </c:dLbls>
        <c:marker val="1"/>
        <c:smooth val="0"/>
        <c:axId val="443174336"/>
        <c:axId val="443174728"/>
      </c:lineChart>
      <c:catAx>
        <c:axId val="44317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174728"/>
        <c:crosses val="autoZero"/>
        <c:auto val="1"/>
        <c:lblAlgn val="ctr"/>
        <c:lblOffset val="100"/>
        <c:tickLblSkip val="1"/>
        <c:tickMarkSkip val="1"/>
        <c:noMultiLvlLbl val="0"/>
      </c:catAx>
      <c:valAx>
        <c:axId val="4431747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17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0.21</c:v>
                </c:pt>
                <c:pt idx="1">
                  <c:v>0.32</c:v>
                </c:pt>
                <c:pt idx="2">
                  <c:v>0.31</c:v>
                </c:pt>
                <c:pt idx="3">
                  <c:v>1.1000000000000001</c:v>
                </c:pt>
                <c:pt idx="4">
                  <c:v>0.53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c:v>
                </c:pt>
                <c:pt idx="1">
                  <c:v>2.46</c:v>
                </c:pt>
                <c:pt idx="2">
                  <c:v>2.63</c:v>
                </c:pt>
                <c:pt idx="3">
                  <c:v>1.95</c:v>
                </c:pt>
                <c:pt idx="4">
                  <c:v>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3176296"/>
        <c:axId val="44466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-0.16</c:v>
                </c:pt>
                <c:pt idx="2">
                  <c:v>0</c:v>
                </c:pt>
                <c:pt idx="3">
                  <c:v>-0.01</c:v>
                </c:pt>
                <c:pt idx="4">
                  <c:v>-0.31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3176296"/>
        <c:axId val="444663568"/>
      </c:lineChart>
      <c:catAx>
        <c:axId val="44317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663568"/>
        <c:crosses val="autoZero"/>
        <c:auto val="1"/>
        <c:lblAlgn val="ctr"/>
        <c:lblOffset val="100"/>
        <c:tickLblSkip val="1"/>
        <c:tickMarkSkip val="1"/>
        <c:noMultiLvlLbl val="0"/>
      </c:catAx>
      <c:valAx>
        <c:axId val="44466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7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0.72</c:v>
                </c:pt>
                <c:pt idx="1">
                  <c:v>#N/A</c:v>
                </c:pt>
                <c:pt idx="2">
                  <c:v>0.52</c:v>
                </c:pt>
                <c:pt idx="3">
                  <c:v>#N/A</c:v>
                </c:pt>
                <c:pt idx="4">
                  <c:v>0.38</c:v>
                </c:pt>
                <c:pt idx="5">
                  <c:v>#N/A</c:v>
                </c:pt>
                <c:pt idx="6">
                  <c:v>0.21</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0.16</c:v>
                </c:pt>
                <c:pt idx="4">
                  <c:v>#N/A</c:v>
                </c:pt>
                <c:pt idx="5">
                  <c:v>0.18</c:v>
                </c:pt>
                <c:pt idx="6">
                  <c:v>#N/A</c:v>
                </c:pt>
                <c:pt idx="7">
                  <c:v>0.18</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0.43</c:v>
                </c:pt>
                <c:pt idx="2">
                  <c:v>#N/A</c:v>
                </c:pt>
                <c:pt idx="3">
                  <c:v>0.43</c:v>
                </c:pt>
                <c:pt idx="4">
                  <c:v>#N/A</c:v>
                </c:pt>
                <c:pt idx="5">
                  <c:v>0.3</c:v>
                </c:pt>
                <c:pt idx="6">
                  <c:v>0.02</c:v>
                </c:pt>
                <c:pt idx="7">
                  <c:v>#N/A</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0.33</c:v>
                </c:pt>
                <c:pt idx="4">
                  <c:v>#N/A</c:v>
                </c:pt>
                <c:pt idx="5">
                  <c:v>0.32</c:v>
                </c:pt>
                <c:pt idx="6">
                  <c:v>#N/A</c:v>
                </c:pt>
                <c:pt idx="7">
                  <c:v>0.37</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0.31</c:v>
                </c:pt>
                <c:pt idx="4">
                  <c:v>#N/A</c:v>
                </c:pt>
                <c:pt idx="5">
                  <c:v>0.31</c:v>
                </c:pt>
                <c:pt idx="6">
                  <c:v>#N/A</c:v>
                </c:pt>
                <c:pt idx="7">
                  <c:v>1.1100000000000001</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0.17</c:v>
                </c:pt>
                <c:pt idx="4">
                  <c:v>#N/A</c:v>
                </c:pt>
                <c:pt idx="5">
                  <c:v>0.17</c:v>
                </c:pt>
                <c:pt idx="6">
                  <c:v>#N/A</c:v>
                </c:pt>
                <c:pt idx="7">
                  <c:v>0.21</c:v>
                </c:pt>
                <c:pt idx="8">
                  <c:v>#N/A</c:v>
                </c:pt>
                <c:pt idx="9">
                  <c:v>0.55000000000000004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0.15</c:v>
                </c:pt>
                <c:pt idx="4">
                  <c:v>#N/A</c:v>
                </c:pt>
                <c:pt idx="5">
                  <c:v>0.57999999999999996</c:v>
                </c:pt>
                <c:pt idx="6">
                  <c:v>#N/A</c:v>
                </c:pt>
                <c:pt idx="7">
                  <c:v>0.56000000000000005</c:v>
                </c:pt>
                <c:pt idx="8">
                  <c:v>#N/A</c:v>
                </c:pt>
                <c:pt idx="9">
                  <c:v>0.71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3.96</c:v>
                </c:pt>
                <c:pt idx="4">
                  <c:v>#N/A</c:v>
                </c:pt>
                <c:pt idx="5">
                  <c:v>4.57</c:v>
                </c:pt>
                <c:pt idx="6">
                  <c:v>#N/A</c:v>
                </c:pt>
                <c:pt idx="7">
                  <c:v>4.2699999999999996</c:v>
                </c:pt>
                <c:pt idx="8">
                  <c:v>#N/A</c:v>
                </c:pt>
                <c:pt idx="9">
                  <c:v>3.96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4.67</c:v>
                </c:pt>
                <c:pt idx="2">
                  <c:v>#N/A</c:v>
                </c:pt>
                <c:pt idx="3">
                  <c:v>5.17</c:v>
                </c:pt>
                <c:pt idx="4">
                  <c:v>#N/A</c:v>
                </c:pt>
                <c:pt idx="5">
                  <c:v>5.15</c:v>
                </c:pt>
                <c:pt idx="6">
                  <c:v>#N/A</c:v>
                </c:pt>
                <c:pt idx="7">
                  <c:v>5.52</c:v>
                </c:pt>
                <c:pt idx="8">
                  <c:v>#N/A</c:v>
                </c:pt>
                <c:pt idx="9">
                  <c:v>5.59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4664352"/>
        <c:axId val="444664744"/>
      </c:barChart>
      <c:catAx>
        <c:axId val="4446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64744"/>
        <c:crosses val="autoZero"/>
        <c:auto val="1"/>
        <c:lblAlgn val="ctr"/>
        <c:lblOffset val="100"/>
        <c:tickLblSkip val="1"/>
        <c:tickMarkSkip val="1"/>
        <c:noMultiLvlLbl val="0"/>
      </c:catAx>
      <c:valAx>
        <c:axId val="44466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6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139416</c:v>
                </c:pt>
                <c:pt idx="5">
                  <c:v>138667</c:v>
                </c:pt>
                <c:pt idx="8">
                  <c:v>137111</c:v>
                </c:pt>
                <c:pt idx="11">
                  <c:v>137767</c:v>
                </c:pt>
                <c:pt idx="14">
                  <c:v>141283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352</c:v>
                </c:pt>
                <c:pt idx="3">
                  <c:v>329</c:v>
                </c:pt>
                <c:pt idx="6">
                  <c:v>328</c:v>
                </c:pt>
                <c:pt idx="9">
                  <c:v>328</c:v>
                </c:pt>
                <c:pt idx="12">
                  <c:v>328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4093</c:v>
                </c:pt>
                <c:pt idx="3">
                  <c:v>4267</c:v>
                </c:pt>
                <c:pt idx="6">
                  <c:v>4168</c:v>
                </c:pt>
                <c:pt idx="9">
                  <c:v>4082</c:v>
                </c:pt>
                <c:pt idx="12">
                  <c:v>4008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45159</c:v>
                </c:pt>
                <c:pt idx="3">
                  <c:v>44078</c:v>
                </c:pt>
                <c:pt idx="6">
                  <c:v>42379</c:v>
                </c:pt>
                <c:pt idx="9">
                  <c:v>42784</c:v>
                </c:pt>
                <c:pt idx="12">
                  <c:v>43190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55879</c:v>
                </c:pt>
                <c:pt idx="3">
                  <c:v>56318</c:v>
                </c:pt>
                <c:pt idx="6">
                  <c:v>55388</c:v>
                </c:pt>
                <c:pt idx="9">
                  <c:v>54066</c:v>
                </c:pt>
                <c:pt idx="12">
                  <c:v>52959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10996</c:v>
                </c:pt>
                <c:pt idx="3">
                  <c:v>14433</c:v>
                </c:pt>
                <c:pt idx="6">
                  <c:v>13157</c:v>
                </c:pt>
                <c:pt idx="9">
                  <c:v>14714</c:v>
                </c:pt>
                <c:pt idx="12">
                  <c:v>13734</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80792</c:v>
                </c:pt>
                <c:pt idx="3">
                  <c:v>82172</c:v>
                </c:pt>
                <c:pt idx="6">
                  <c:v>85088</c:v>
                </c:pt>
                <c:pt idx="9">
                  <c:v>77345</c:v>
                </c:pt>
                <c:pt idx="12">
                  <c:v>78752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4665528"/>
        <c:axId val="44466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57855</c:v>
                </c:pt>
                <c:pt idx="2">
                  <c:v>#N/A</c:v>
                </c:pt>
                <c:pt idx="3">
                  <c:v>#N/A</c:v>
                </c:pt>
                <c:pt idx="4">
                  <c:v>62930</c:v>
                </c:pt>
                <c:pt idx="5">
                  <c:v>#N/A</c:v>
                </c:pt>
                <c:pt idx="6">
                  <c:v>#N/A</c:v>
                </c:pt>
                <c:pt idx="7">
                  <c:v>63397</c:v>
                </c:pt>
                <c:pt idx="8">
                  <c:v>#N/A</c:v>
                </c:pt>
                <c:pt idx="9">
                  <c:v>#N/A</c:v>
                </c:pt>
                <c:pt idx="10">
                  <c:v>55552</c:v>
                </c:pt>
                <c:pt idx="11">
                  <c:v>#N/A</c:v>
                </c:pt>
                <c:pt idx="12">
                  <c:v>#N/A</c:v>
                </c:pt>
                <c:pt idx="13">
                  <c:v>51688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4665528"/>
        <c:axId val="444665920"/>
      </c:lineChart>
      <c:catAx>
        <c:axId val="44466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65920"/>
        <c:crosses val="autoZero"/>
        <c:auto val="1"/>
        <c:lblAlgn val="ctr"/>
        <c:lblOffset val="100"/>
        <c:tickLblSkip val="1"/>
        <c:tickMarkSkip val="1"/>
        <c:noMultiLvlLbl val="0"/>
      </c:catAx>
      <c:valAx>
        <c:axId val="44466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6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990698</c:v>
                </c:pt>
                <c:pt idx="5">
                  <c:v>990031</c:v>
                </c:pt>
                <c:pt idx="8">
                  <c:v>983732</c:v>
                </c:pt>
                <c:pt idx="11">
                  <c:v>967524</c:v>
                </c:pt>
                <c:pt idx="14">
                  <c:v>937958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551096</c:v>
                </c:pt>
                <c:pt idx="5">
                  <c:v>561435</c:v>
                </c:pt>
                <c:pt idx="8">
                  <c:v>560926</c:v>
                </c:pt>
                <c:pt idx="11">
                  <c:v>549481</c:v>
                </c:pt>
                <c:pt idx="14">
                  <c:v>564788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249830</c:v>
                </c:pt>
                <c:pt idx="5">
                  <c:v>239185</c:v>
                </c:pt>
                <c:pt idx="8">
                  <c:v>235358</c:v>
                </c:pt>
                <c:pt idx="11">
                  <c:v>234648</c:v>
                </c:pt>
                <c:pt idx="14">
                  <c:v>229782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994</c:v>
                </c:pt>
                <c:pt idx="3">
                  <c:v>926</c:v>
                </c:pt>
                <c:pt idx="6">
                  <c:v>753</c:v>
                </c:pt>
                <c:pt idx="9">
                  <c:v>534</c:v>
                </c:pt>
                <c:pt idx="12">
                  <c:v>255</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54520</c:v>
                </c:pt>
                <c:pt idx="3">
                  <c:v>40851</c:v>
                </c:pt>
                <c:pt idx="6">
                  <c:v>36614</c:v>
                </c:pt>
                <c:pt idx="9">
                  <c:v>33890</c:v>
                </c:pt>
                <c:pt idx="12">
                  <c:v>27027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140089</c:v>
                </c:pt>
                <c:pt idx="3">
                  <c:v>137547</c:v>
                </c:pt>
                <c:pt idx="6">
                  <c:v>135177</c:v>
                </c:pt>
                <c:pt idx="9">
                  <c:v>131581</c:v>
                </c:pt>
                <c:pt idx="12">
                  <c:v>129477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38441</c:v>
                </c:pt>
                <c:pt idx="3">
                  <c:v>36583</c:v>
                </c:pt>
                <c:pt idx="6">
                  <c:v>34754</c:v>
                </c:pt>
                <c:pt idx="9">
                  <c:v>32666</c:v>
                </c:pt>
                <c:pt idx="12">
                  <c:v>30663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524187</c:v>
                </c:pt>
                <c:pt idx="3">
                  <c:v>512528</c:v>
                </c:pt>
                <c:pt idx="6">
                  <c:v>495047</c:v>
                </c:pt>
                <c:pt idx="9">
                  <c:v>477921</c:v>
                </c:pt>
                <c:pt idx="12">
                  <c:v>469130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21018</c:v>
                </c:pt>
                <c:pt idx="3">
                  <c:v>20122</c:v>
                </c:pt>
                <c:pt idx="6">
                  <c:v>18906</c:v>
                </c:pt>
                <c:pt idx="9">
                  <c:v>54527</c:v>
                </c:pt>
                <c:pt idx="12">
                  <c:v>73137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1885335</c:v>
                </c:pt>
                <c:pt idx="3">
                  <c:v>1825924</c:v>
                </c:pt>
                <c:pt idx="6">
                  <c:v>1788771</c:v>
                </c:pt>
                <c:pt idx="9">
                  <c:v>1731041</c:v>
                </c:pt>
                <c:pt idx="12">
                  <c:v>1676816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430336"/>
        <c:axId val="441430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872960</c:v>
                </c:pt>
                <c:pt idx="2">
                  <c:v>#N/A</c:v>
                </c:pt>
                <c:pt idx="3">
                  <c:v>#N/A</c:v>
                </c:pt>
                <c:pt idx="4">
                  <c:v>783830</c:v>
                </c:pt>
                <c:pt idx="5">
                  <c:v>#N/A</c:v>
                </c:pt>
                <c:pt idx="6">
                  <c:v>#N/A</c:v>
                </c:pt>
                <c:pt idx="7">
                  <c:v>730006</c:v>
                </c:pt>
                <c:pt idx="8">
                  <c:v>#N/A</c:v>
                </c:pt>
                <c:pt idx="9">
                  <c:v>#N/A</c:v>
                </c:pt>
                <c:pt idx="10">
                  <c:v>710507</c:v>
                </c:pt>
                <c:pt idx="11">
                  <c:v>#N/A</c:v>
                </c:pt>
                <c:pt idx="12">
                  <c:v>#N/A</c:v>
                </c:pt>
                <c:pt idx="13">
                  <c:v>673978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430336"/>
        <c:axId val="441430728"/>
      </c:lineChart>
      <c:catAx>
        <c:axId val="4414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30728"/>
        <c:crosses val="autoZero"/>
        <c:auto val="1"/>
        <c:lblAlgn val="ctr"/>
        <c:lblOffset val="100"/>
        <c:tickLblSkip val="1"/>
        <c:tickMarkSkip val="1"/>
        <c:noMultiLvlLbl val="0"/>
      </c:catAx>
      <c:valAx>
        <c:axId val="44143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{E11A30DF-EAE7-4950-AF17-72877097AE53}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{FCA7B473-E72F-4EC9-816B-D23DE40037FA}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{E67551D5-7471-4275-8B0D-37A1BE2858B7}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{14E28EF1-568A-4B63-90FD-A152E5E8DEE8}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{9DF310F3-45E7-465D-B084-A6E3393C71F4}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65.599999999999994</c:v>
                </c:pt>
                <c:pt idx="4">
                  <c:v>66.7</c:v>
                </c:pt>
              </c:numCache>
            </c:numRef>
          </c:xVal>
          <c:yVal>
            <c:numRef>
              <c:f>公会計指標分析・財政指標組合せ分析表!$K$51:$O$51</c:f>
              <c:numCache>
                <c:formatCode>#,##0.0;"▲ "#,##0.0</c:formatCode>
                <c:ptCount val="5"/>
                <c:pt idx="3">
                  <c:v>147.4</c:v>
                </c:pt>
                <c:pt idx="4">
                  <c:v>138.80000000000001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{C7A85712-3042-4CFD-B1BF-41CD736E74F9}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{73AFC3E1-6477-4400-B9C0-36EAA4893BFD}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{942CDF41-AA8A-4BEB-B336-4AB5762E4BE1}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{4F0D8B66-FB8C-4185-8668-77C18B6AC11A}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{312A6548-B362-42E1-B870-73F37AE0D6E4}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1431904"/>
        <c:axId val="441432296"/>
      </c:scatterChart>
      <c:valAx>
        <c:axId val="441431904"/>
        <c:scaling>
          <c:orientation val="minMax"/>
          <c:max val="67.399999999999991"/>
          <c:min val="5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432296"/>
        <c:crosses val="autoZero"/>
        <c:crossBetween val="midCat"/>
      </c:valAx>
      <c:valAx>
        <c:axId val="441432296"/>
        <c:scaling>
          <c:orientation val="minMax"/>
          <c:max val="153"/>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43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{D6F7A499-A678-4FD2-80BD-C428FAD3E081}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{DD23F40D-B6E9-4C0D-B89A-39C42507EA39}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{A013109E-71E6-42D5-A239-685E87B673CA}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{7EBD7568-9C1F-4E77-BF2C-A15418F08D98}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{30303C4F-1804-4A8F-97F7-41673E1FB163}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12.6</c:v>
                </c:pt>
                <c:pt idx="2">
                  <c:v>13</c:v>
                </c:pt>
                <c:pt idx="3">
                  <c:v>12.7</c:v>
                </c:pt>
                <c:pt idx="4">
                  <c:v>11.8</c:v>
                </c:pt>
              </c:numCache>
            </c:numRef>
          </c:xVal>
          <c:yVal>
            <c:numRef>
              <c:f>公会計指標分析・財政指標組合せ分析表!$K$73:$O$73</c:f>
              <c:numCache>
                <c:formatCode>#,##0.0;"▲ "#,##0.0</c:formatCode>
                <c:ptCount val="5"/>
                <c:pt idx="0">
                  <c:v>188.4</c:v>
                </c:pt>
                <c:pt idx="1">
                  <c:v>164.9</c:v>
                </c:pt>
                <c:pt idx="2">
                  <c:v>153.9</c:v>
                </c:pt>
                <c:pt idx="3">
                  <c:v>147.4</c:v>
                </c:pt>
                <c:pt idx="4">
                  <c:v>138.80000000000001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{8BFEB258-23F4-4EE7-A6A4-BA9D677CF96A}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{BFA9160B-4ADF-4303-8E89-9B1F4AF9E72E}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{4E4FC3DA-48B7-4816-9E96-B9F279CFDBAE}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{C2F35859-6DDC-43A5-9474-96FFC0D5FA2C}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{0EAF79FE-7150-4543-9EEB-10A342570741}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1433080"/>
        <c:axId val="453670752"/>
      </c:scatterChart>
      <c:valAx>
        <c:axId val="441433080"/>
        <c:scaling>
          <c:orientation val="minMax"/>
          <c:max val="13.299999999999999"/>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670752"/>
        <c:crosses val="autoZero"/>
        <c:crossBetween val="midCat"/>
      </c:valAx>
      <c:valAx>
        <c:axId val="453670752"/>
        <c:scaling>
          <c:orientation val="minMax"/>
          <c:max val="201"/>
          <c:min val="1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433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実質公債費比率の分子は、前年度と比べると、約</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億円減少している。</a:t>
          </a:r>
          <a:endParaRPr lang="ja-JP" altLang="ja-JP" sz="1300">
            <a:effectLst/>
          </a:endParaRPr>
        </a:p>
        <a:p>
          <a:r>
            <a:rPr kumimoji="1" lang="ja-JP" altLang="ja-JP" sz="1300">
              <a:solidFill>
                <a:schemeClr val="dk1"/>
              </a:solidFill>
              <a:effectLst/>
              <a:latin typeface="+mn-lt"/>
              <a:ea typeface="+mn-ea"/>
              <a:cs typeface="+mn-cs"/>
            </a:rPr>
            <a:t>　これは、減債基金積立不足算定額が減少したこと、満期一括償還地方債に係る年度割相当額が減少したこと及び算入公債費等が増加したこと等による。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将来負担比率の分子は、前年度と比べると、約</a:t>
          </a:r>
          <a:r>
            <a:rPr kumimoji="1" lang="en-US" altLang="ja-JP" sz="1300">
              <a:solidFill>
                <a:schemeClr val="dk1"/>
              </a:solidFill>
              <a:effectLst/>
              <a:latin typeface="+mn-lt"/>
              <a:ea typeface="+mn-ea"/>
              <a:cs typeface="+mn-cs"/>
            </a:rPr>
            <a:t>365</a:t>
          </a:r>
          <a:r>
            <a:rPr kumimoji="1" lang="ja-JP" altLang="ja-JP" sz="1300">
              <a:solidFill>
                <a:schemeClr val="dk1"/>
              </a:solidFill>
              <a:effectLst/>
              <a:latin typeface="+mn-lt"/>
              <a:ea typeface="+mn-ea"/>
              <a:cs typeface="+mn-cs"/>
            </a:rPr>
            <a:t>億円減少している。</a:t>
          </a:r>
          <a:endParaRPr lang="ja-JP" altLang="ja-JP" sz="1300">
            <a:effectLst/>
          </a:endParaRPr>
        </a:p>
        <a:p>
          <a:r>
            <a:rPr kumimoji="1" lang="ja-JP" altLang="ja-JP" sz="1300">
              <a:solidFill>
                <a:schemeClr val="dk1"/>
              </a:solidFill>
              <a:effectLst/>
              <a:latin typeface="+mn-lt"/>
              <a:ea typeface="+mn-ea"/>
              <a:cs typeface="+mn-cs"/>
            </a:rPr>
            <a:t>　これは、地方債現在高が減少したこと、下水道等の公営企業債等繰入見込額が減少したこと及び土地開発公社等の設立法人等の負債額等負担見込額が減少したこと等による。　</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本市の公共施設については、市設建築物については昭和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年代から</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年代を中心に、公共土木施設（道路・橋りょう等）については昭和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年代から集中的に整備してきた結果、施設の年数の経過により有形固定資産減価償却率が高い状況となっている。</a:t>
          </a:r>
          <a:endParaRPr lang="ja-JP" altLang="ja-JP" sz="1000">
            <a:effectLst/>
          </a:endParaRPr>
        </a:p>
        <a:p>
          <a:r>
            <a:rPr kumimoji="1" lang="ja-JP" altLang="ja-JP" sz="1000">
              <a:solidFill>
                <a:schemeClr val="dk1"/>
              </a:solidFill>
              <a:effectLst/>
              <a:latin typeface="+mn-lt"/>
              <a:ea typeface="+mn-ea"/>
              <a:cs typeface="+mn-cs"/>
            </a:rPr>
            <a:t>　そのため、現在、市設建築物については、建築物の構造体の耐久性に応じて、従来の築</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年程度での改築から、</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年から</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年へと長寿命化を進めている。</a:t>
          </a:r>
          <a:endParaRPr lang="ja-JP" altLang="ja-JP" sz="1000">
            <a:effectLst/>
          </a:endParaRPr>
        </a:p>
        <a:p>
          <a:r>
            <a:rPr kumimoji="1" lang="ja-JP" altLang="ja-JP" sz="1000">
              <a:solidFill>
                <a:schemeClr val="dk1"/>
              </a:solidFill>
              <a:effectLst/>
              <a:latin typeface="+mn-lt"/>
              <a:ea typeface="+mn-ea"/>
              <a:cs typeface="+mn-cs"/>
            </a:rPr>
            <a:t>　公共土木施設である道路及び橋りょうについても、計画的な点検に基づき補修等を実施するとこにより長寿命化を進めている。</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440841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582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581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44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15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1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1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71362</xdr:rowOff>
    </xdr:from>
    <xdr:to>
      <xdr:col>3</xdr:col>
      <xdr:colOff>1222375</xdr:colOff>
      <xdr:row>26</xdr:row>
      <xdr:rowOff>1512</xdr:rowOff>
    </xdr:to>
    <xdr:sp macro="" textlink="">
      <xdr:nvSpPr>
        <xdr:cNvPr id="79" name="円/楕円 78"/>
        <xdr:cNvSpPr/>
      </xdr:nvSpPr>
      <xdr:spPr>
        <a:xfrm>
          <a:off x="4711700" y="43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24389</xdr:rowOff>
    </xdr:from>
    <xdr:ext cx="405111" cy="259045"/>
    <xdr:sp macro="" textlink="">
      <xdr:nvSpPr>
        <xdr:cNvPr id="80" name="有形固定資産減価償却率該当値テキスト"/>
        <xdr:cNvSpPr txBox="1"/>
      </xdr:nvSpPr>
      <xdr:spPr>
        <a:xfrm>
          <a:off x="4813300" y="4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13002</xdr:rowOff>
    </xdr:from>
    <xdr:to>
      <xdr:col>3</xdr:col>
      <xdr:colOff>511175</xdr:colOff>
      <xdr:row>26</xdr:row>
      <xdr:rowOff>114602</xdr:rowOff>
    </xdr:to>
    <xdr:sp macro="" textlink="">
      <xdr:nvSpPr>
        <xdr:cNvPr id="81" name="円/楕円 80"/>
        <xdr:cNvSpPr/>
      </xdr:nvSpPr>
      <xdr:spPr>
        <a:xfrm>
          <a:off x="4000500" y="44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25</xdr:row>
      <xdr:rowOff>122162</xdr:rowOff>
    </xdr:from>
    <xdr:to>
      <xdr:col>3</xdr:col>
      <xdr:colOff>1171575</xdr:colOff>
      <xdr:row>26</xdr:row>
      <xdr:rowOff>63802</xdr:rowOff>
    </xdr:to>
    <xdr:cxnSp macro="">
      <xdr:nvCxnSpPr>
        <xdr:cNvPr id="82" name="直線コネクタ 81"/>
        <xdr:cNvCxnSpPr/>
      </xdr:nvCxnSpPr>
      <xdr:spPr>
        <a:xfrm flipV="1">
          <a:off x="4051300" y="4408412"/>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20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131129</xdr:rowOff>
    </xdr:from>
    <xdr:ext cx="405111" cy="259045"/>
    <xdr:sp macro="" textlink="">
      <xdr:nvSpPr>
        <xdr:cNvPr id="84" name="n_1mainValue有形固定資産減価償却率"/>
        <xdr:cNvSpPr txBox="1"/>
      </xdr:nvSpPr>
      <xdr:spPr>
        <a:xfrm>
          <a:off x="3836043" y="42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13970</xdr:rowOff>
    </xdr:from>
    <xdr:to>
      <xdr:col>6</xdr:col>
      <xdr:colOff>561975</xdr:colOff>
      <xdr:row>33</xdr:row>
      <xdr:rowOff>115570</xdr:rowOff>
    </xdr:to>
    <xdr:sp macro="" textlink="">
      <xdr:nvSpPr>
        <xdr:cNvPr id="70" name="円/楕円 69"/>
        <xdr:cNvSpPr/>
      </xdr:nvSpPr>
      <xdr:spPr>
        <a:xfrm>
          <a:off x="4584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138447</xdr:rowOff>
    </xdr:from>
    <xdr:ext cx="405111" cy="259045"/>
    <xdr:sp macro="" textlink="">
      <xdr:nvSpPr>
        <xdr:cNvPr id="71" name="【道路】&#10;有形固定資産減価償却率該当値テキスト"/>
        <xdr:cNvSpPr txBox="1"/>
      </xdr:nvSpPr>
      <xdr:spPr>
        <a:xfrm>
          <a:off x="47244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21590</xdr:rowOff>
    </xdr:from>
    <xdr:to>
      <xdr:col>5</xdr:col>
      <xdr:colOff>409575</xdr:colOff>
      <xdr:row>33</xdr:row>
      <xdr:rowOff>123190</xdr:rowOff>
    </xdr:to>
    <xdr:sp macro="" textlink="">
      <xdr:nvSpPr>
        <xdr:cNvPr id="72" name="円/楕円 71"/>
        <xdr:cNvSpPr/>
      </xdr:nvSpPr>
      <xdr:spPr>
        <a:xfrm>
          <a:off x="374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64770</xdr:rowOff>
    </xdr:from>
    <xdr:to>
      <xdr:col>6</xdr:col>
      <xdr:colOff>511175</xdr:colOff>
      <xdr:row>33</xdr:row>
      <xdr:rowOff>72390</xdr:rowOff>
    </xdr:to>
    <xdr:cxnSp macro="">
      <xdr:nvCxnSpPr>
        <xdr:cNvPr id="73" name="直線コネクタ 72"/>
        <xdr:cNvCxnSpPr/>
      </xdr:nvCxnSpPr>
      <xdr:spPr>
        <a:xfrm flipV="1">
          <a:off x="3797300" y="572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139717</xdr:rowOff>
    </xdr:from>
    <xdr:ext cx="405111" cy="259045"/>
    <xdr:sp macro="" textlink="">
      <xdr:nvSpPr>
        <xdr:cNvPr id="75" name="n_1mainValue【道路】&#10;有形固定資産減価償却率"/>
        <xdr:cNvSpPr txBox="1"/>
      </xdr:nvSpPr>
      <xdr:spPr>
        <a:xfrm>
          <a:off x="3582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171323</xdr:rowOff>
    </xdr:from>
    <xdr:to>
      <xdr:col>15</xdr:col>
      <xdr:colOff>231775</xdr:colOff>
      <xdr:row>40</xdr:row>
      <xdr:rowOff>101473</xdr:rowOff>
    </xdr:to>
    <xdr:sp macro="" textlink="">
      <xdr:nvSpPr>
        <xdr:cNvPr id="112" name="円/楕円 111"/>
        <xdr:cNvSpPr/>
      </xdr:nvSpPr>
      <xdr:spPr>
        <a:xfrm>
          <a:off x="10426700" y="68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149750</xdr:rowOff>
    </xdr:from>
    <xdr:ext cx="469744" cy="259045"/>
    <xdr:sp macro="" textlink="">
      <xdr:nvSpPr>
        <xdr:cNvPr id="113" name="【道路】&#10;一人当たり延長該当値テキスト"/>
        <xdr:cNvSpPr txBox="1"/>
      </xdr:nvSpPr>
      <xdr:spPr>
        <a:xfrm>
          <a:off x="10566400" y="68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170180</xdr:rowOff>
    </xdr:from>
    <xdr:to>
      <xdr:col>14</xdr:col>
      <xdr:colOff>79375</xdr:colOff>
      <xdr:row>40</xdr:row>
      <xdr:rowOff>100330</xdr:rowOff>
    </xdr:to>
    <xdr:sp macro="" textlink="">
      <xdr:nvSpPr>
        <xdr:cNvPr id="114" name="円/楕円 113"/>
        <xdr:cNvSpPr/>
      </xdr:nvSpPr>
      <xdr:spPr>
        <a:xfrm>
          <a:off x="9588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49530</xdr:rowOff>
    </xdr:from>
    <xdr:to>
      <xdr:col>15</xdr:col>
      <xdr:colOff>180975</xdr:colOff>
      <xdr:row>40</xdr:row>
      <xdr:rowOff>50673</xdr:rowOff>
    </xdr:to>
    <xdr:cxnSp macro="">
      <xdr:nvCxnSpPr>
        <xdr:cNvPr id="115" name="直線コネクタ 114"/>
        <xdr:cNvCxnSpPr/>
      </xdr:nvCxnSpPr>
      <xdr:spPr>
        <a:xfrm>
          <a:off x="9639300" y="69075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91457</xdr:rowOff>
    </xdr:from>
    <xdr:ext cx="469744" cy="259045"/>
    <xdr:sp macro="" textlink="">
      <xdr:nvSpPr>
        <xdr:cNvPr id="117" name="n_1mainValue【道路】&#10;一人当たり延長"/>
        <xdr:cNvSpPr txBox="1"/>
      </xdr:nvSpPr>
      <xdr:spPr>
        <a:xfrm>
          <a:off x="9391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51" name="円/楕円 150"/>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86377</xdr:rowOff>
    </xdr:from>
    <xdr:ext cx="405111" cy="259045"/>
    <xdr:sp macro="" textlink="">
      <xdr:nvSpPr>
        <xdr:cNvPr id="152" name="【橋りょう・トンネル】&#10;有形固定資産減価償却率該当値テキスト"/>
        <xdr:cNvSpPr txBox="1"/>
      </xdr:nvSpPr>
      <xdr:spPr>
        <a:xfrm>
          <a:off x="4724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xdr:rowOff>
    </xdr:from>
    <xdr:to>
      <xdr:col>5</xdr:col>
      <xdr:colOff>409575</xdr:colOff>
      <xdr:row>59</xdr:row>
      <xdr:rowOff>102235</xdr:rowOff>
    </xdr:to>
    <xdr:sp macro="" textlink="">
      <xdr:nvSpPr>
        <xdr:cNvPr id="153" name="円/楕円 152"/>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114300</xdr:rowOff>
    </xdr:from>
    <xdr:to>
      <xdr:col>6</xdr:col>
      <xdr:colOff>511175</xdr:colOff>
      <xdr:row>59</xdr:row>
      <xdr:rowOff>51435</xdr:rowOff>
    </xdr:to>
    <xdr:cxnSp macro="">
      <xdr:nvCxnSpPr>
        <xdr:cNvPr id="154" name="直線コネクタ 153"/>
        <xdr:cNvCxnSpPr/>
      </xdr:nvCxnSpPr>
      <xdr:spPr>
        <a:xfrm flipV="1">
          <a:off x="3797300" y="100584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5"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93362</xdr:rowOff>
    </xdr:from>
    <xdr:ext cx="405111" cy="259045"/>
    <xdr:sp macro="" textlink="">
      <xdr:nvSpPr>
        <xdr:cNvPr id="156" name="n_1mainValue【橋りょう・トンネル】&#10;有形固定資産減価償却率"/>
        <xdr:cNvSpPr txBox="1"/>
      </xdr:nvSpPr>
      <xdr:spPr>
        <a:xfrm>
          <a:off x="3582043"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8663</xdr:rowOff>
    </xdr:from>
    <xdr:to>
      <xdr:col>15</xdr:col>
      <xdr:colOff>231775</xdr:colOff>
      <xdr:row>63</xdr:row>
      <xdr:rowOff>110263</xdr:rowOff>
    </xdr:to>
    <xdr:sp macro="" textlink="">
      <xdr:nvSpPr>
        <xdr:cNvPr id="193" name="円/楕円 192"/>
        <xdr:cNvSpPr/>
      </xdr:nvSpPr>
      <xdr:spPr>
        <a:xfrm>
          <a:off x="10426700" y="108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95040</xdr:rowOff>
    </xdr:from>
    <xdr:ext cx="534377" cy="259045"/>
    <xdr:sp macro="" textlink="">
      <xdr:nvSpPr>
        <xdr:cNvPr id="194" name="【橋りょう・トンネル】&#10;一人当たり有形固定資産（償却資産）額該当値テキスト"/>
        <xdr:cNvSpPr txBox="1"/>
      </xdr:nvSpPr>
      <xdr:spPr>
        <a:xfrm>
          <a:off x="10566400" y="107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7855</xdr:rowOff>
    </xdr:from>
    <xdr:to>
      <xdr:col>14</xdr:col>
      <xdr:colOff>79375</xdr:colOff>
      <xdr:row>63</xdr:row>
      <xdr:rowOff>109455</xdr:rowOff>
    </xdr:to>
    <xdr:sp macro="" textlink="">
      <xdr:nvSpPr>
        <xdr:cNvPr id="195" name="円/楕円 194"/>
        <xdr:cNvSpPr/>
      </xdr:nvSpPr>
      <xdr:spPr>
        <a:xfrm>
          <a:off x="9588500" y="108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58655</xdr:rowOff>
    </xdr:from>
    <xdr:to>
      <xdr:col>15</xdr:col>
      <xdr:colOff>180975</xdr:colOff>
      <xdr:row>63</xdr:row>
      <xdr:rowOff>59463</xdr:rowOff>
    </xdr:to>
    <xdr:cxnSp macro="">
      <xdr:nvCxnSpPr>
        <xdr:cNvPr id="196" name="直線コネクタ 195"/>
        <xdr:cNvCxnSpPr/>
      </xdr:nvCxnSpPr>
      <xdr:spPr>
        <a:xfrm>
          <a:off x="9639300" y="10860005"/>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100582</xdr:rowOff>
    </xdr:from>
    <xdr:ext cx="534377" cy="259045"/>
    <xdr:sp macro="" textlink="">
      <xdr:nvSpPr>
        <xdr:cNvPr id="198" name="n_1mainValue【橋りょう・トンネル】&#10;一人当たり有形固定資産（償却資産）額"/>
        <xdr:cNvSpPr txBox="1"/>
      </xdr:nvSpPr>
      <xdr:spPr>
        <a:xfrm>
          <a:off x="9359411" y="109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71882</xdr:rowOff>
    </xdr:from>
    <xdr:to>
      <xdr:col>6</xdr:col>
      <xdr:colOff>561975</xdr:colOff>
      <xdr:row>84</xdr:row>
      <xdr:rowOff>2032</xdr:rowOff>
    </xdr:to>
    <xdr:sp macro="" textlink="">
      <xdr:nvSpPr>
        <xdr:cNvPr id="234" name="円/楕円 233"/>
        <xdr:cNvSpPr/>
      </xdr:nvSpPr>
      <xdr:spPr>
        <a:xfrm>
          <a:off x="4584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94759</xdr:rowOff>
    </xdr:from>
    <xdr:ext cx="405111" cy="259045"/>
    <xdr:sp macro="" textlink="">
      <xdr:nvSpPr>
        <xdr:cNvPr id="235" name="【公営住宅】&#10;有形固定資産減価償却率該当値テキスト"/>
        <xdr:cNvSpPr txBox="1"/>
      </xdr:nvSpPr>
      <xdr:spPr>
        <a:xfrm>
          <a:off x="4724400" y="1415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149606</xdr:rowOff>
    </xdr:from>
    <xdr:to>
      <xdr:col>5</xdr:col>
      <xdr:colOff>409575</xdr:colOff>
      <xdr:row>84</xdr:row>
      <xdr:rowOff>79756</xdr:rowOff>
    </xdr:to>
    <xdr:sp macro="" textlink="">
      <xdr:nvSpPr>
        <xdr:cNvPr id="236" name="円/楕円 235"/>
        <xdr:cNvSpPr/>
      </xdr:nvSpPr>
      <xdr:spPr>
        <a:xfrm>
          <a:off x="3746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122682</xdr:rowOff>
    </xdr:from>
    <xdr:to>
      <xdr:col>6</xdr:col>
      <xdr:colOff>511175</xdr:colOff>
      <xdr:row>84</xdr:row>
      <xdr:rowOff>28956</xdr:rowOff>
    </xdr:to>
    <xdr:cxnSp macro="">
      <xdr:nvCxnSpPr>
        <xdr:cNvPr id="237" name="直線コネクタ 236"/>
        <xdr:cNvCxnSpPr/>
      </xdr:nvCxnSpPr>
      <xdr:spPr>
        <a:xfrm flipV="1">
          <a:off x="3797300" y="143530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73423</xdr:rowOff>
    </xdr:from>
    <xdr:ext cx="405111" cy="259045"/>
    <xdr:sp macro="" textlink="">
      <xdr:nvSpPr>
        <xdr:cNvPr id="238" name="n_1aveValue【公営住宅】&#10;有形固定資産減価償却率"/>
        <xdr:cNvSpPr txBox="1"/>
      </xdr:nvSpPr>
      <xdr:spPr>
        <a:xfrm>
          <a:off x="3582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70883</xdr:rowOff>
    </xdr:from>
    <xdr:ext cx="405111" cy="259045"/>
    <xdr:sp macro="" textlink="">
      <xdr:nvSpPr>
        <xdr:cNvPr id="239" name="n_1mainValue【公営住宅】&#10;有形固定資産減価償却率"/>
        <xdr:cNvSpPr txBox="1"/>
      </xdr:nvSpPr>
      <xdr:spPr>
        <a:xfrm>
          <a:off x="3582043"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95114</xdr:rowOff>
    </xdr:from>
    <xdr:ext cx="469744" cy="259045"/>
    <xdr:sp macro="" textlink="">
      <xdr:nvSpPr>
        <xdr:cNvPr id="266" name="【公営住宅】&#10;一人当たり面積平均値テキスト"/>
        <xdr:cNvSpPr txBox="1"/>
      </xdr:nvSpPr>
      <xdr:spPr>
        <a:xfrm>
          <a:off x="10566400" y="14154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52679</xdr:rowOff>
    </xdr:from>
    <xdr:to>
      <xdr:col>15</xdr:col>
      <xdr:colOff>231775</xdr:colOff>
      <xdr:row>80</xdr:row>
      <xdr:rowOff>154279</xdr:rowOff>
    </xdr:to>
    <xdr:sp macro="" textlink="">
      <xdr:nvSpPr>
        <xdr:cNvPr id="274" name="円/楕円 273"/>
        <xdr:cNvSpPr/>
      </xdr:nvSpPr>
      <xdr:spPr>
        <a:xfrm>
          <a:off x="10426700" y="13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75556</xdr:rowOff>
    </xdr:from>
    <xdr:ext cx="469744" cy="259045"/>
    <xdr:sp macro="" textlink="">
      <xdr:nvSpPr>
        <xdr:cNvPr id="275" name="【公営住宅】&#10;一人当たり面積該当値テキスト"/>
        <xdr:cNvSpPr txBox="1"/>
      </xdr:nvSpPr>
      <xdr:spPr>
        <a:xfrm>
          <a:off x="10566400" y="1362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49022</xdr:rowOff>
    </xdr:from>
    <xdr:to>
      <xdr:col>14</xdr:col>
      <xdr:colOff>79375</xdr:colOff>
      <xdr:row>80</xdr:row>
      <xdr:rowOff>150622</xdr:rowOff>
    </xdr:to>
    <xdr:sp macro="" textlink="">
      <xdr:nvSpPr>
        <xdr:cNvPr id="276" name="円/楕円 275"/>
        <xdr:cNvSpPr/>
      </xdr:nvSpPr>
      <xdr:spPr>
        <a:xfrm>
          <a:off x="9588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99822</xdr:rowOff>
    </xdr:from>
    <xdr:to>
      <xdr:col>15</xdr:col>
      <xdr:colOff>180975</xdr:colOff>
      <xdr:row>80</xdr:row>
      <xdr:rowOff>103479</xdr:rowOff>
    </xdr:to>
    <xdr:cxnSp macro="">
      <xdr:nvCxnSpPr>
        <xdr:cNvPr id="277" name="直線コネクタ 276"/>
        <xdr:cNvCxnSpPr/>
      </xdr:nvCxnSpPr>
      <xdr:spPr>
        <a:xfrm>
          <a:off x="9639300" y="1381582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164152</xdr:rowOff>
    </xdr:from>
    <xdr:ext cx="469744" cy="259045"/>
    <xdr:sp macro="" textlink="">
      <xdr:nvSpPr>
        <xdr:cNvPr id="278" name="n_1aveValue【公営住宅】&#10;一人当たり面積"/>
        <xdr:cNvSpPr txBox="1"/>
      </xdr:nvSpPr>
      <xdr:spPr>
        <a:xfrm>
          <a:off x="93917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167149</xdr:rowOff>
    </xdr:from>
    <xdr:ext cx="469744" cy="259045"/>
    <xdr:sp macro="" textlink="">
      <xdr:nvSpPr>
        <xdr:cNvPr id="279" name="n_1mainValue【公営住宅】&#10;一人当たり面積"/>
        <xdr:cNvSpPr txBox="1"/>
      </xdr:nvSpPr>
      <xdr:spPr>
        <a:xfrm>
          <a:off x="9391727"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18" name="直線コネクタ 31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1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20" name="直線コネクタ 31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2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22" name="直線コネクタ 32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23"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24" name="フローチャート : 判断 32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25" name="フローチャート : 判断 32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18542</xdr:rowOff>
    </xdr:from>
    <xdr:to>
      <xdr:col>23</xdr:col>
      <xdr:colOff>568325</xdr:colOff>
      <xdr:row>33</xdr:row>
      <xdr:rowOff>120142</xdr:rowOff>
    </xdr:to>
    <xdr:sp macro="" textlink="">
      <xdr:nvSpPr>
        <xdr:cNvPr id="331" name="円/楕円 330"/>
        <xdr:cNvSpPr/>
      </xdr:nvSpPr>
      <xdr:spPr>
        <a:xfrm>
          <a:off x="162687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143019</xdr:rowOff>
    </xdr:from>
    <xdr:ext cx="405111" cy="259045"/>
    <xdr:sp macro="" textlink="">
      <xdr:nvSpPr>
        <xdr:cNvPr id="332" name="【認定こども園・幼稚園・保育所】&#10;有形固定資産減価償却率該当値テキスト"/>
        <xdr:cNvSpPr txBox="1"/>
      </xdr:nvSpPr>
      <xdr:spPr>
        <a:xfrm>
          <a:off x="16408400" y="562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87122</xdr:rowOff>
    </xdr:from>
    <xdr:to>
      <xdr:col>22</xdr:col>
      <xdr:colOff>415925</xdr:colOff>
      <xdr:row>34</xdr:row>
      <xdr:rowOff>17272</xdr:rowOff>
    </xdr:to>
    <xdr:sp macro="" textlink="">
      <xdr:nvSpPr>
        <xdr:cNvPr id="333" name="円/楕円 332"/>
        <xdr:cNvSpPr/>
      </xdr:nvSpPr>
      <xdr:spPr>
        <a:xfrm>
          <a:off x="154305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69342</xdr:rowOff>
    </xdr:from>
    <xdr:to>
      <xdr:col>23</xdr:col>
      <xdr:colOff>517525</xdr:colOff>
      <xdr:row>33</xdr:row>
      <xdr:rowOff>137922</xdr:rowOff>
    </xdr:to>
    <xdr:cxnSp macro="">
      <xdr:nvCxnSpPr>
        <xdr:cNvPr id="334" name="直線コネクタ 333"/>
        <xdr:cNvCxnSpPr/>
      </xdr:nvCxnSpPr>
      <xdr:spPr>
        <a:xfrm flipV="1">
          <a:off x="15481300" y="57271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335"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33799</xdr:rowOff>
    </xdr:from>
    <xdr:ext cx="405111" cy="259045"/>
    <xdr:sp macro="" textlink="">
      <xdr:nvSpPr>
        <xdr:cNvPr id="336" name="n_1mainValue【認定こども園・幼稚園・保育所】&#10;有形固定資産減価償却率"/>
        <xdr:cNvSpPr txBox="1"/>
      </xdr:nvSpPr>
      <xdr:spPr>
        <a:xfrm>
          <a:off x="15266043"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58" name="直線コネクタ 35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0" name="直線コネクタ 35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36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362" name="直線コネクタ 36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363"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364" name="フローチャート : 判断 36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365" name="フローチャート : 判断 36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96266</xdr:rowOff>
    </xdr:from>
    <xdr:to>
      <xdr:col>32</xdr:col>
      <xdr:colOff>238125</xdr:colOff>
      <xdr:row>40</xdr:row>
      <xdr:rowOff>26416</xdr:rowOff>
    </xdr:to>
    <xdr:sp macro="" textlink="">
      <xdr:nvSpPr>
        <xdr:cNvPr id="371" name="円/楕円 370"/>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74693</xdr:rowOff>
    </xdr:from>
    <xdr:ext cx="469744" cy="259045"/>
    <xdr:sp macro="" textlink="">
      <xdr:nvSpPr>
        <xdr:cNvPr id="372" name="【認定こども園・幼稚園・保育所】&#10;一人当たり面積該当値テキスト"/>
        <xdr:cNvSpPr txBox="1"/>
      </xdr:nvSpPr>
      <xdr:spPr>
        <a:xfrm>
          <a:off x="222504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87122</xdr:rowOff>
    </xdr:from>
    <xdr:to>
      <xdr:col>31</xdr:col>
      <xdr:colOff>85725</xdr:colOff>
      <xdr:row>40</xdr:row>
      <xdr:rowOff>17272</xdr:rowOff>
    </xdr:to>
    <xdr:sp macro="" textlink="">
      <xdr:nvSpPr>
        <xdr:cNvPr id="373" name="円/楕円 372"/>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137922</xdr:rowOff>
    </xdr:from>
    <xdr:to>
      <xdr:col>32</xdr:col>
      <xdr:colOff>187325</xdr:colOff>
      <xdr:row>39</xdr:row>
      <xdr:rowOff>147066</xdr:rowOff>
    </xdr:to>
    <xdr:cxnSp macro="">
      <xdr:nvCxnSpPr>
        <xdr:cNvPr id="374" name="直線コネクタ 373"/>
        <xdr:cNvCxnSpPr/>
      </xdr:nvCxnSpPr>
      <xdr:spPr>
        <a:xfrm>
          <a:off x="21323300" y="6824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375"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8399</xdr:rowOff>
    </xdr:from>
    <xdr:ext cx="469744" cy="259045"/>
    <xdr:sp macro="" textlink="">
      <xdr:nvSpPr>
        <xdr:cNvPr id="376" name="n_1main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01" name="直線コネクタ 40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3" name="直線コネクタ 40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0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05" name="直線コネクタ 40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06"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07" name="フローチャート : 判断 40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08" name="フローチャート : 判断 40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414" name="円/楕円 413"/>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17797</xdr:rowOff>
    </xdr:from>
    <xdr:ext cx="405111" cy="259045"/>
    <xdr:sp macro="" textlink="">
      <xdr:nvSpPr>
        <xdr:cNvPr id="415" name="【学校施設】&#10;有形固定資産減価償却率該当値テキスト"/>
        <xdr:cNvSpPr txBox="1"/>
      </xdr:nvSpPr>
      <xdr:spPr>
        <a:xfrm>
          <a:off x="16408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71120</xdr:rowOff>
    </xdr:from>
    <xdr:to>
      <xdr:col>22</xdr:col>
      <xdr:colOff>415925</xdr:colOff>
      <xdr:row>57</xdr:row>
      <xdr:rowOff>1270</xdr:rowOff>
    </xdr:to>
    <xdr:sp macro="" textlink="">
      <xdr:nvSpPr>
        <xdr:cNvPr id="416" name="円/楕円 415"/>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45720</xdr:rowOff>
    </xdr:from>
    <xdr:to>
      <xdr:col>23</xdr:col>
      <xdr:colOff>517525</xdr:colOff>
      <xdr:row>56</xdr:row>
      <xdr:rowOff>121920</xdr:rowOff>
    </xdr:to>
    <xdr:cxnSp macro="">
      <xdr:nvCxnSpPr>
        <xdr:cNvPr id="417" name="直線コネクタ 416"/>
        <xdr:cNvCxnSpPr/>
      </xdr:nvCxnSpPr>
      <xdr:spPr>
        <a:xfrm flipV="1">
          <a:off x="15481300" y="9646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18"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17797</xdr:rowOff>
    </xdr:from>
    <xdr:ext cx="405111" cy="259045"/>
    <xdr:sp macro="" textlink="">
      <xdr:nvSpPr>
        <xdr:cNvPr id="419" name="n_1mainValue【学校施設】&#10;有形固定資産減価償却率"/>
        <xdr:cNvSpPr txBox="1"/>
      </xdr:nvSpPr>
      <xdr:spPr>
        <a:xfrm>
          <a:off x="15266043"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31" name="直線コネクタ 4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32" name="テキスト ボックス 4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3" name="直線コネクタ 4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4" name="テキスト ボックス 4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35" name="直線コネクタ 4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36" name="テキスト ボックス 4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39" name="直線コネクタ 4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40" name="テキスト ボックス 43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41" name="直線コネクタ 4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2" name="テキスト ボックス 44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43" name="直線コネクタ 4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44" name="テキスト ボックス 44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48" name="直線コネクタ 44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4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50" name="直線コネクタ 44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5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52" name="直線コネクタ 45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453"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54" name="フローチャート : 判断 45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55" name="フローチャート : 判断 45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3493</xdr:rowOff>
    </xdr:from>
    <xdr:to>
      <xdr:col>32</xdr:col>
      <xdr:colOff>238125</xdr:colOff>
      <xdr:row>59</xdr:row>
      <xdr:rowOff>105093</xdr:rowOff>
    </xdr:to>
    <xdr:sp macro="" textlink="">
      <xdr:nvSpPr>
        <xdr:cNvPr id="461" name="円/楕円 460"/>
        <xdr:cNvSpPr/>
      </xdr:nvSpPr>
      <xdr:spPr>
        <a:xfrm>
          <a:off x="221107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26370</xdr:rowOff>
    </xdr:from>
    <xdr:ext cx="469744" cy="259045"/>
    <xdr:sp macro="" textlink="">
      <xdr:nvSpPr>
        <xdr:cNvPr id="462" name="【学校施設】&#10;一人当たり面積該当値テキスト"/>
        <xdr:cNvSpPr txBox="1"/>
      </xdr:nvSpPr>
      <xdr:spPr>
        <a:xfrm>
          <a:off x="22250400" y="997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160655</xdr:rowOff>
    </xdr:from>
    <xdr:to>
      <xdr:col>31</xdr:col>
      <xdr:colOff>85725</xdr:colOff>
      <xdr:row>59</xdr:row>
      <xdr:rowOff>90805</xdr:rowOff>
    </xdr:to>
    <xdr:sp macro="" textlink="">
      <xdr:nvSpPr>
        <xdr:cNvPr id="463" name="円/楕円 462"/>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40005</xdr:rowOff>
    </xdr:from>
    <xdr:to>
      <xdr:col>32</xdr:col>
      <xdr:colOff>187325</xdr:colOff>
      <xdr:row>59</xdr:row>
      <xdr:rowOff>54293</xdr:rowOff>
    </xdr:to>
    <xdr:cxnSp macro="">
      <xdr:nvCxnSpPr>
        <xdr:cNvPr id="464" name="直線コネクタ 463"/>
        <xdr:cNvCxnSpPr/>
      </xdr:nvCxnSpPr>
      <xdr:spPr>
        <a:xfrm>
          <a:off x="21323300" y="1015555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110507</xdr:rowOff>
    </xdr:from>
    <xdr:ext cx="469744" cy="259045"/>
    <xdr:sp macro="" textlink="">
      <xdr:nvSpPr>
        <xdr:cNvPr id="46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107332</xdr:rowOff>
    </xdr:from>
    <xdr:ext cx="469744" cy="259045"/>
    <xdr:sp macro="" textlink="">
      <xdr:nvSpPr>
        <xdr:cNvPr id="466" name="n_1mainValue【学校施設】&#10;一人当たり面積"/>
        <xdr:cNvSpPr txBox="1"/>
      </xdr:nvSpPr>
      <xdr:spPr>
        <a:xfrm>
          <a:off x="210757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7" name="テキスト ボックス 4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9" name="テキスト ボックス 4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491" name="直線コネクタ 49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49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493" name="直線コネクタ 49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9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496"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97" name="フローチャート : 判断 49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498" name="フローチャート : 判断 49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143511</xdr:rowOff>
    </xdr:from>
    <xdr:to>
      <xdr:col>23</xdr:col>
      <xdr:colOff>568325</xdr:colOff>
      <xdr:row>81</xdr:row>
      <xdr:rowOff>73661</xdr:rowOff>
    </xdr:to>
    <xdr:sp macro="" textlink="">
      <xdr:nvSpPr>
        <xdr:cNvPr id="504" name="円/楕円 503"/>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166388</xdr:rowOff>
    </xdr:from>
    <xdr:ext cx="405111" cy="259045"/>
    <xdr:sp macro="" textlink="">
      <xdr:nvSpPr>
        <xdr:cNvPr id="505" name="【児童館】&#10;有形固定資産減価償却率該当値テキスト"/>
        <xdr:cNvSpPr txBox="1"/>
      </xdr:nvSpPr>
      <xdr:spPr>
        <a:xfrm>
          <a:off x="164084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33020</xdr:rowOff>
    </xdr:from>
    <xdr:to>
      <xdr:col>22</xdr:col>
      <xdr:colOff>415925</xdr:colOff>
      <xdr:row>81</xdr:row>
      <xdr:rowOff>134620</xdr:rowOff>
    </xdr:to>
    <xdr:sp macro="" textlink="">
      <xdr:nvSpPr>
        <xdr:cNvPr id="506" name="円/楕円 505"/>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22861</xdr:rowOff>
    </xdr:from>
    <xdr:to>
      <xdr:col>23</xdr:col>
      <xdr:colOff>517525</xdr:colOff>
      <xdr:row>81</xdr:row>
      <xdr:rowOff>83820</xdr:rowOff>
    </xdr:to>
    <xdr:cxnSp macro="">
      <xdr:nvCxnSpPr>
        <xdr:cNvPr id="507" name="直線コネクタ 506"/>
        <xdr:cNvCxnSpPr/>
      </xdr:nvCxnSpPr>
      <xdr:spPr>
        <a:xfrm flipV="1">
          <a:off x="15481300" y="13910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08"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151147</xdr:rowOff>
    </xdr:from>
    <xdr:ext cx="405111" cy="259045"/>
    <xdr:sp macro="" textlink="">
      <xdr:nvSpPr>
        <xdr:cNvPr id="509" name="n_1mainValue【児童館】&#10;有形固定資産減価償却率"/>
        <xdr:cNvSpPr txBox="1"/>
      </xdr:nvSpPr>
      <xdr:spPr>
        <a:xfrm>
          <a:off x="15266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31" name="直線コネクタ 53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3" name="直線コネクタ 53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3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35" name="直線コネクタ 53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536"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37" name="フローチャート : 判断 53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38" name="フローチャート : 判断 53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55880</xdr:rowOff>
    </xdr:from>
    <xdr:to>
      <xdr:col>32</xdr:col>
      <xdr:colOff>238125</xdr:colOff>
      <xdr:row>84</xdr:row>
      <xdr:rowOff>157480</xdr:rowOff>
    </xdr:to>
    <xdr:sp macro="" textlink="">
      <xdr:nvSpPr>
        <xdr:cNvPr id="544" name="円/楕円 54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34307</xdr:rowOff>
    </xdr:from>
    <xdr:ext cx="469744" cy="259045"/>
    <xdr:sp macro="" textlink="">
      <xdr:nvSpPr>
        <xdr:cNvPr id="545" name="【児童館】&#10;一人当たり面積該当値テキスト"/>
        <xdr:cNvSpPr txBox="1"/>
      </xdr:nvSpPr>
      <xdr:spPr>
        <a:xfrm>
          <a:off x="222504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46" name="円/楕円 54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106680</xdr:rowOff>
    </xdr:from>
    <xdr:to>
      <xdr:col>32</xdr:col>
      <xdr:colOff>187325</xdr:colOff>
      <xdr:row>84</xdr:row>
      <xdr:rowOff>106680</xdr:rowOff>
    </xdr:to>
    <xdr:cxnSp macro="">
      <xdr:nvCxnSpPr>
        <xdr:cNvPr id="547" name="直線コネクタ 54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548"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49"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主な施設の分析としては、</a:t>
          </a:r>
          <a:endParaRPr lang="ja-JP" altLang="ja-JP" sz="1200">
            <a:effectLst/>
          </a:endParaRPr>
        </a:p>
        <a:p>
          <a:r>
            <a:rPr kumimoji="1" lang="ja-JP" altLang="ja-JP" sz="1200">
              <a:solidFill>
                <a:schemeClr val="dk1"/>
              </a:solidFill>
              <a:effectLst/>
              <a:latin typeface="+mn-lt"/>
              <a:ea typeface="+mn-ea"/>
              <a:cs typeface="+mn-cs"/>
            </a:rPr>
            <a:t>・道路については、舗装体全体の更新に代えて、切削カバー補修工事等による舗装の長寿命化を図っていることにより償却率が高くなっている。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・公営住宅の償却率については、昭和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年代から</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年代にかけて多くに建設された住宅について、近年順次建て替えを進めている状況から、類似団体内では低い水準にある。</a:t>
          </a:r>
          <a:endParaRPr lang="ja-JP" altLang="ja-JP" sz="1200">
            <a:effectLst/>
          </a:endParaRPr>
        </a:p>
        <a:p>
          <a:r>
            <a:rPr kumimoji="1" lang="ja-JP" altLang="ja-JP" sz="1200">
              <a:solidFill>
                <a:schemeClr val="dk1"/>
              </a:solidFill>
              <a:effectLst/>
              <a:latin typeface="+mn-lt"/>
              <a:ea typeface="+mn-ea"/>
              <a:cs typeface="+mn-cs"/>
            </a:rPr>
            <a:t>・幼稚園、保育園の償却率については、それぞれ平均築年数が約</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年、約</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年であることから高い水準となっている。</a:t>
          </a:r>
          <a:endParaRPr lang="ja-JP" altLang="ja-JP" sz="1200">
            <a:effectLst/>
          </a:endParaRPr>
        </a:p>
        <a:p>
          <a:r>
            <a:rPr kumimoji="1" lang="ja-JP" altLang="ja-JP" sz="1200">
              <a:solidFill>
                <a:schemeClr val="dk1"/>
              </a:solidFill>
              <a:effectLst/>
              <a:latin typeface="+mn-lt"/>
              <a:ea typeface="+mn-ea"/>
              <a:cs typeface="+mn-cs"/>
            </a:rPr>
            <a:t>・学校施設の償却率については、平均築年数が小中高等学校で約</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年であることから高い水準となっている。</a:t>
          </a:r>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100511</xdr:rowOff>
    </xdr:from>
    <xdr:to>
      <xdr:col>6</xdr:col>
      <xdr:colOff>561975</xdr:colOff>
      <xdr:row>35</xdr:row>
      <xdr:rowOff>30661</xdr:rowOff>
    </xdr:to>
    <xdr:sp macro="" textlink="">
      <xdr:nvSpPr>
        <xdr:cNvPr id="72" name="円/楕円 71"/>
        <xdr:cNvSpPr/>
      </xdr:nvSpPr>
      <xdr:spPr>
        <a:xfrm>
          <a:off x="45847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15438</xdr:rowOff>
    </xdr:from>
    <xdr:ext cx="405111" cy="259045"/>
    <xdr:sp macro="" textlink="">
      <xdr:nvSpPr>
        <xdr:cNvPr id="73" name="【図書館】&#10;有形固定資産減価償却率該当値テキスト"/>
        <xdr:cNvSpPr txBox="1"/>
      </xdr:nvSpPr>
      <xdr:spPr>
        <a:xfrm>
          <a:off x="4724400" y="58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120106</xdr:rowOff>
    </xdr:from>
    <xdr:to>
      <xdr:col>5</xdr:col>
      <xdr:colOff>409575</xdr:colOff>
      <xdr:row>35</xdr:row>
      <xdr:rowOff>50256</xdr:rowOff>
    </xdr:to>
    <xdr:sp macro="" textlink="">
      <xdr:nvSpPr>
        <xdr:cNvPr id="74" name="円/楕円 73"/>
        <xdr:cNvSpPr/>
      </xdr:nvSpPr>
      <xdr:spPr>
        <a:xfrm>
          <a:off x="3746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151311</xdr:rowOff>
    </xdr:from>
    <xdr:to>
      <xdr:col>6</xdr:col>
      <xdr:colOff>511175</xdr:colOff>
      <xdr:row>34</xdr:row>
      <xdr:rowOff>170906</xdr:rowOff>
    </xdr:to>
    <xdr:cxnSp macro="">
      <xdr:nvCxnSpPr>
        <xdr:cNvPr id="75" name="直線コネクタ 74"/>
        <xdr:cNvCxnSpPr/>
      </xdr:nvCxnSpPr>
      <xdr:spPr>
        <a:xfrm flipV="1">
          <a:off x="3797300" y="598061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66783</xdr:rowOff>
    </xdr:from>
    <xdr:ext cx="405111" cy="259045"/>
    <xdr:sp macro="" textlink="">
      <xdr:nvSpPr>
        <xdr:cNvPr id="77" name="n_1mainValue【図書館】&#10;有形固定資産減価償却率"/>
        <xdr:cNvSpPr txBox="1"/>
      </xdr:nvSpPr>
      <xdr:spPr>
        <a:xfrm>
          <a:off x="3582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5" name="円/楕円 11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80027</xdr:rowOff>
    </xdr:from>
    <xdr:ext cx="469744" cy="259045"/>
    <xdr:sp macro="" textlink="">
      <xdr:nvSpPr>
        <xdr:cNvPr id="116" name="【図書館】&#10;一人当たり面積該当値テキスト"/>
        <xdr:cNvSpPr txBox="1"/>
      </xdr:nvSpPr>
      <xdr:spPr>
        <a:xfrm>
          <a:off x="10566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7" name="円/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8" name="直線コネクタ 117"/>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20"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6350</xdr:rowOff>
    </xdr:from>
    <xdr:to>
      <xdr:col>6</xdr:col>
      <xdr:colOff>561975</xdr:colOff>
      <xdr:row>57</xdr:row>
      <xdr:rowOff>107950</xdr:rowOff>
    </xdr:to>
    <xdr:sp macro="" textlink="">
      <xdr:nvSpPr>
        <xdr:cNvPr id="156" name="円/楕円 155"/>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94251</xdr:rowOff>
    </xdr:from>
    <xdr:ext cx="405111" cy="259045"/>
    <xdr:sp macro="" textlink="">
      <xdr:nvSpPr>
        <xdr:cNvPr id="157" name="【体育館・プール】&#10;有形固定資産減価償却率該当値テキスト"/>
        <xdr:cNvSpPr txBox="1"/>
      </xdr:nvSpPr>
      <xdr:spPr>
        <a:xfrm>
          <a:off x="4724400" y="969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84074</xdr:rowOff>
    </xdr:from>
    <xdr:to>
      <xdr:col>5</xdr:col>
      <xdr:colOff>409575</xdr:colOff>
      <xdr:row>58</xdr:row>
      <xdr:rowOff>14224</xdr:rowOff>
    </xdr:to>
    <xdr:sp macro="" textlink="">
      <xdr:nvSpPr>
        <xdr:cNvPr id="158" name="円/楕円 157"/>
        <xdr:cNvSpPr/>
      </xdr:nvSpPr>
      <xdr:spPr>
        <a:xfrm>
          <a:off x="3746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57150</xdr:rowOff>
    </xdr:from>
    <xdr:to>
      <xdr:col>6</xdr:col>
      <xdr:colOff>511175</xdr:colOff>
      <xdr:row>57</xdr:row>
      <xdr:rowOff>134874</xdr:rowOff>
    </xdr:to>
    <xdr:cxnSp macro="">
      <xdr:nvCxnSpPr>
        <xdr:cNvPr id="159" name="直線コネクタ 158"/>
        <xdr:cNvCxnSpPr/>
      </xdr:nvCxnSpPr>
      <xdr:spPr>
        <a:xfrm flipV="1">
          <a:off x="3797300" y="98298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30751</xdr:rowOff>
    </xdr:from>
    <xdr:ext cx="405111" cy="259045"/>
    <xdr:sp macro="" textlink="">
      <xdr:nvSpPr>
        <xdr:cNvPr id="161" name="n_1mainValue【体育館・プール】&#10;有形固定資産減価償却率"/>
        <xdr:cNvSpPr txBox="1"/>
      </xdr:nvSpPr>
      <xdr:spPr>
        <a:xfrm>
          <a:off x="3582043"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166915</xdr:rowOff>
    </xdr:from>
    <xdr:to>
      <xdr:col>15</xdr:col>
      <xdr:colOff>231775</xdr:colOff>
      <xdr:row>61</xdr:row>
      <xdr:rowOff>97065</xdr:rowOff>
    </xdr:to>
    <xdr:sp macro="" textlink="">
      <xdr:nvSpPr>
        <xdr:cNvPr id="201" name="円/楕円 200"/>
        <xdr:cNvSpPr/>
      </xdr:nvSpPr>
      <xdr:spPr>
        <a:xfrm>
          <a:off x="104267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18342</xdr:rowOff>
    </xdr:from>
    <xdr:ext cx="469744" cy="259045"/>
    <xdr:sp macro="" textlink="">
      <xdr:nvSpPr>
        <xdr:cNvPr id="202" name="【体育館・プール】&#10;一人当たり面積該当値テキスト"/>
        <xdr:cNvSpPr txBox="1"/>
      </xdr:nvSpPr>
      <xdr:spPr>
        <a:xfrm>
          <a:off x="10566400"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71665</xdr:rowOff>
    </xdr:from>
    <xdr:to>
      <xdr:col>14</xdr:col>
      <xdr:colOff>79375</xdr:colOff>
      <xdr:row>62</xdr:row>
      <xdr:rowOff>1815</xdr:rowOff>
    </xdr:to>
    <xdr:sp macro="" textlink="">
      <xdr:nvSpPr>
        <xdr:cNvPr id="203" name="円/楕円 202"/>
        <xdr:cNvSpPr/>
      </xdr:nvSpPr>
      <xdr:spPr>
        <a:xfrm>
          <a:off x="958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46265</xdr:rowOff>
    </xdr:from>
    <xdr:to>
      <xdr:col>15</xdr:col>
      <xdr:colOff>180975</xdr:colOff>
      <xdr:row>61</xdr:row>
      <xdr:rowOff>122465</xdr:rowOff>
    </xdr:to>
    <xdr:cxnSp macro="">
      <xdr:nvCxnSpPr>
        <xdr:cNvPr id="204" name="直線コネクタ 203"/>
        <xdr:cNvCxnSpPr/>
      </xdr:nvCxnSpPr>
      <xdr:spPr>
        <a:xfrm flipV="1">
          <a:off x="9639300" y="105047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3827</xdr:rowOff>
    </xdr:from>
    <xdr:ext cx="469744" cy="259045"/>
    <xdr:sp macro="" textlink="">
      <xdr:nvSpPr>
        <xdr:cNvPr id="205"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18342</xdr:rowOff>
    </xdr:from>
    <xdr:ext cx="469744" cy="259045"/>
    <xdr:sp macro="" textlink="">
      <xdr:nvSpPr>
        <xdr:cNvPr id="206" name="n_1mainValue【体育館・プール】&#10;一人当たり面積"/>
        <xdr:cNvSpPr txBox="1"/>
      </xdr:nvSpPr>
      <xdr:spPr>
        <a:xfrm>
          <a:off x="9391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88537</xdr:rowOff>
    </xdr:from>
    <xdr:to>
      <xdr:col>6</xdr:col>
      <xdr:colOff>561975</xdr:colOff>
      <xdr:row>79</xdr:row>
      <xdr:rowOff>18687</xdr:rowOff>
    </xdr:to>
    <xdr:sp macro="" textlink="">
      <xdr:nvSpPr>
        <xdr:cNvPr id="246" name="円/楕円 245"/>
        <xdr:cNvSpPr/>
      </xdr:nvSpPr>
      <xdr:spPr>
        <a:xfrm>
          <a:off x="45847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35033</xdr:rowOff>
    </xdr:from>
    <xdr:ext cx="405111" cy="259045"/>
    <xdr:sp macro="" textlink="">
      <xdr:nvSpPr>
        <xdr:cNvPr id="247" name="【福祉施設】&#10;有形固定資産減価償却率該当値テキスト"/>
        <xdr:cNvSpPr txBox="1"/>
      </xdr:nvSpPr>
      <xdr:spPr>
        <a:xfrm>
          <a:off x="4724400"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85271</xdr:rowOff>
    </xdr:from>
    <xdr:to>
      <xdr:col>5</xdr:col>
      <xdr:colOff>409575</xdr:colOff>
      <xdr:row>79</xdr:row>
      <xdr:rowOff>15421</xdr:rowOff>
    </xdr:to>
    <xdr:sp macro="" textlink="">
      <xdr:nvSpPr>
        <xdr:cNvPr id="248" name="円/楕円 247"/>
        <xdr:cNvSpPr/>
      </xdr:nvSpPr>
      <xdr:spPr>
        <a:xfrm>
          <a:off x="3746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136071</xdr:rowOff>
    </xdr:from>
    <xdr:to>
      <xdr:col>6</xdr:col>
      <xdr:colOff>511175</xdr:colOff>
      <xdr:row>78</xdr:row>
      <xdr:rowOff>139337</xdr:rowOff>
    </xdr:to>
    <xdr:cxnSp macro="">
      <xdr:nvCxnSpPr>
        <xdr:cNvPr id="249" name="直線コネクタ 248"/>
        <xdr:cNvCxnSpPr/>
      </xdr:nvCxnSpPr>
      <xdr:spPr>
        <a:xfrm>
          <a:off x="3797300" y="135091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52269</xdr:rowOff>
    </xdr:from>
    <xdr:ext cx="405111" cy="259045"/>
    <xdr:sp macro="" textlink="">
      <xdr:nvSpPr>
        <xdr:cNvPr id="250" name="n_1aveValue【福祉施設】&#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31948</xdr:rowOff>
    </xdr:from>
    <xdr:ext cx="405111" cy="259045"/>
    <xdr:sp macro="" textlink="">
      <xdr:nvSpPr>
        <xdr:cNvPr id="251" name="n_1mainValue【福祉施設】&#10;有形固定資産減価償却率"/>
        <xdr:cNvSpPr txBox="1"/>
      </xdr:nvSpPr>
      <xdr:spPr>
        <a:xfrm>
          <a:off x="3582043"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7" name="円/楕円 286"/>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34307</xdr:rowOff>
    </xdr:from>
    <xdr:ext cx="469744" cy="259045"/>
    <xdr:sp macro="" textlink="">
      <xdr:nvSpPr>
        <xdr:cNvPr id="288" name="【福祉施設】&#10;一人当たり面積該当値テキスト"/>
        <xdr:cNvSpPr txBox="1"/>
      </xdr:nvSpPr>
      <xdr:spPr>
        <a:xfrm>
          <a:off x="1056640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55880</xdr:rowOff>
    </xdr:from>
    <xdr:to>
      <xdr:col>14</xdr:col>
      <xdr:colOff>79375</xdr:colOff>
      <xdr:row>82</xdr:row>
      <xdr:rowOff>157480</xdr:rowOff>
    </xdr:to>
    <xdr:sp macro="" textlink="">
      <xdr:nvSpPr>
        <xdr:cNvPr id="289" name="円/楕円 288"/>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106680</xdr:rowOff>
    </xdr:from>
    <xdr:to>
      <xdr:col>15</xdr:col>
      <xdr:colOff>180975</xdr:colOff>
      <xdr:row>82</xdr:row>
      <xdr:rowOff>106680</xdr:rowOff>
    </xdr:to>
    <xdr:cxnSp macro="">
      <xdr:nvCxnSpPr>
        <xdr:cNvPr id="290" name="直線コネクタ 289"/>
        <xdr:cNvCxnSpPr/>
      </xdr:nvCxnSpPr>
      <xdr:spPr>
        <a:xfrm>
          <a:off x="9639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2557</xdr:rowOff>
    </xdr:from>
    <xdr:ext cx="469744" cy="259045"/>
    <xdr:sp macro="" textlink="">
      <xdr:nvSpPr>
        <xdr:cNvPr id="292"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29972</xdr:rowOff>
    </xdr:from>
    <xdr:to>
      <xdr:col>6</xdr:col>
      <xdr:colOff>561975</xdr:colOff>
      <xdr:row>105</xdr:row>
      <xdr:rowOff>131572</xdr:rowOff>
    </xdr:to>
    <xdr:sp macro="" textlink="">
      <xdr:nvSpPr>
        <xdr:cNvPr id="328" name="円/楕円 327"/>
        <xdr:cNvSpPr/>
      </xdr:nvSpPr>
      <xdr:spPr>
        <a:xfrm>
          <a:off x="4584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52849</xdr:rowOff>
    </xdr:from>
    <xdr:ext cx="405111" cy="259045"/>
    <xdr:sp macro="" textlink="">
      <xdr:nvSpPr>
        <xdr:cNvPr id="329" name="【市民会館】&#10;有形固定資産減価償却率該当値テキスト"/>
        <xdr:cNvSpPr txBox="1"/>
      </xdr:nvSpPr>
      <xdr:spPr>
        <a:xfrm>
          <a:off x="4724400" y="1788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34544</xdr:rowOff>
    </xdr:from>
    <xdr:to>
      <xdr:col>5</xdr:col>
      <xdr:colOff>409575</xdr:colOff>
      <xdr:row>105</xdr:row>
      <xdr:rowOff>136144</xdr:rowOff>
    </xdr:to>
    <xdr:sp macro="" textlink="">
      <xdr:nvSpPr>
        <xdr:cNvPr id="330" name="円/楕円 329"/>
        <xdr:cNvSpPr/>
      </xdr:nvSpPr>
      <xdr:spPr>
        <a:xfrm>
          <a:off x="3746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80772</xdr:rowOff>
    </xdr:from>
    <xdr:to>
      <xdr:col>6</xdr:col>
      <xdr:colOff>511175</xdr:colOff>
      <xdr:row>105</xdr:row>
      <xdr:rowOff>85344</xdr:rowOff>
    </xdr:to>
    <xdr:cxnSp macro="">
      <xdr:nvCxnSpPr>
        <xdr:cNvPr id="331" name="直線コネクタ 330"/>
        <xdr:cNvCxnSpPr/>
      </xdr:nvCxnSpPr>
      <xdr:spPr>
        <a:xfrm flipV="1">
          <a:off x="3797300" y="180830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152671</xdr:rowOff>
    </xdr:from>
    <xdr:ext cx="405111" cy="259045"/>
    <xdr:sp macro="" textlink="">
      <xdr:nvSpPr>
        <xdr:cNvPr id="333" name="n_1mainValue【市民会館】&#10;有形固定資産減価償却率"/>
        <xdr:cNvSpPr txBox="1"/>
      </xdr:nvSpPr>
      <xdr:spPr>
        <a:xfrm>
          <a:off x="3582043" y="178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48261</xdr:rowOff>
    </xdr:from>
    <xdr:to>
      <xdr:col>15</xdr:col>
      <xdr:colOff>231775</xdr:colOff>
      <xdr:row>106</xdr:row>
      <xdr:rowOff>149861</xdr:rowOff>
    </xdr:to>
    <xdr:sp macro="" textlink="">
      <xdr:nvSpPr>
        <xdr:cNvPr id="366" name="円/楕円 365"/>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26688</xdr:rowOff>
    </xdr:from>
    <xdr:ext cx="469744" cy="259045"/>
    <xdr:sp macro="" textlink="">
      <xdr:nvSpPr>
        <xdr:cNvPr id="367" name="【市民会館】&#10;一人当たり面積該当値テキスト"/>
        <xdr:cNvSpPr txBox="1"/>
      </xdr:nvSpPr>
      <xdr:spPr>
        <a:xfrm>
          <a:off x="10566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48261</xdr:rowOff>
    </xdr:from>
    <xdr:to>
      <xdr:col>14</xdr:col>
      <xdr:colOff>79375</xdr:colOff>
      <xdr:row>106</xdr:row>
      <xdr:rowOff>149861</xdr:rowOff>
    </xdr:to>
    <xdr:sp macro="" textlink="">
      <xdr:nvSpPr>
        <xdr:cNvPr id="368" name="円/楕円 367"/>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99061</xdr:rowOff>
    </xdr:from>
    <xdr:to>
      <xdr:col>15</xdr:col>
      <xdr:colOff>180975</xdr:colOff>
      <xdr:row>106</xdr:row>
      <xdr:rowOff>99061</xdr:rowOff>
    </xdr:to>
    <xdr:cxnSp macro="">
      <xdr:nvCxnSpPr>
        <xdr:cNvPr id="369" name="直線コネクタ 368"/>
        <xdr:cNvCxnSpPr/>
      </xdr:nvCxnSpPr>
      <xdr:spPr>
        <a:xfrm>
          <a:off x="9639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140988</xdr:rowOff>
    </xdr:from>
    <xdr:ext cx="469744" cy="259045"/>
    <xdr:sp macro="" textlink="">
      <xdr:nvSpPr>
        <xdr:cNvPr id="371"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99"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55118</xdr:rowOff>
    </xdr:from>
    <xdr:to>
      <xdr:col>23</xdr:col>
      <xdr:colOff>568325</xdr:colOff>
      <xdr:row>33</xdr:row>
      <xdr:rowOff>156718</xdr:rowOff>
    </xdr:to>
    <xdr:sp macro="" textlink="">
      <xdr:nvSpPr>
        <xdr:cNvPr id="407" name="円/楕円 406"/>
        <xdr:cNvSpPr/>
      </xdr:nvSpPr>
      <xdr:spPr>
        <a:xfrm>
          <a:off x="162687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147591</xdr:rowOff>
    </xdr:from>
    <xdr:ext cx="405111" cy="259045"/>
    <xdr:sp macro="" textlink="">
      <xdr:nvSpPr>
        <xdr:cNvPr id="408" name="【一般廃棄物処理施設】&#10;有形固定資産減価償却率該当値テキスト"/>
        <xdr:cNvSpPr txBox="1"/>
      </xdr:nvSpPr>
      <xdr:spPr>
        <a:xfrm>
          <a:off x="164084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160274</xdr:rowOff>
    </xdr:from>
    <xdr:to>
      <xdr:col>22</xdr:col>
      <xdr:colOff>415925</xdr:colOff>
      <xdr:row>34</xdr:row>
      <xdr:rowOff>90424</xdr:rowOff>
    </xdr:to>
    <xdr:sp macro="" textlink="">
      <xdr:nvSpPr>
        <xdr:cNvPr id="409" name="円/楕円 408"/>
        <xdr:cNvSpPr/>
      </xdr:nvSpPr>
      <xdr:spPr>
        <a:xfrm>
          <a:off x="15430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105918</xdr:rowOff>
    </xdr:from>
    <xdr:to>
      <xdr:col>23</xdr:col>
      <xdr:colOff>517525</xdr:colOff>
      <xdr:row>34</xdr:row>
      <xdr:rowOff>39624</xdr:rowOff>
    </xdr:to>
    <xdr:cxnSp macro="">
      <xdr:nvCxnSpPr>
        <xdr:cNvPr id="410" name="直線コネクタ 409"/>
        <xdr:cNvCxnSpPr/>
      </xdr:nvCxnSpPr>
      <xdr:spPr>
        <a:xfrm flipV="1">
          <a:off x="15481300" y="57637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106951</xdr:rowOff>
    </xdr:from>
    <xdr:ext cx="405111" cy="259045"/>
    <xdr:sp macro="" textlink="">
      <xdr:nvSpPr>
        <xdr:cNvPr id="412" name="n_1mainValue【一般廃棄物処理施設】&#10;有形固定資産減価償却率"/>
        <xdr:cNvSpPr txBox="1"/>
      </xdr:nvSpPr>
      <xdr:spPr>
        <a:xfrm>
          <a:off x="15266043"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32658</xdr:rowOff>
    </xdr:from>
    <xdr:to>
      <xdr:col>32</xdr:col>
      <xdr:colOff>238125</xdr:colOff>
      <xdr:row>33</xdr:row>
      <xdr:rowOff>134258</xdr:rowOff>
    </xdr:to>
    <xdr:sp macro="" textlink="">
      <xdr:nvSpPr>
        <xdr:cNvPr id="450" name="円/楕円 449"/>
        <xdr:cNvSpPr/>
      </xdr:nvSpPr>
      <xdr:spPr>
        <a:xfrm>
          <a:off x="22110700" y="56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157135</xdr:rowOff>
    </xdr:from>
    <xdr:ext cx="534377" cy="259045"/>
    <xdr:sp macro="" textlink="">
      <xdr:nvSpPr>
        <xdr:cNvPr id="451" name="【一般廃棄物処理施設】&#10;一人当たり有形固定資産（償却資産）額該当値テキスト"/>
        <xdr:cNvSpPr txBox="1"/>
      </xdr:nvSpPr>
      <xdr:spPr>
        <a:xfrm>
          <a:off x="22250400" y="56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24581</xdr:rowOff>
    </xdr:from>
    <xdr:to>
      <xdr:col>31</xdr:col>
      <xdr:colOff>85725</xdr:colOff>
      <xdr:row>33</xdr:row>
      <xdr:rowOff>126181</xdr:rowOff>
    </xdr:to>
    <xdr:sp macro="" textlink="">
      <xdr:nvSpPr>
        <xdr:cNvPr id="452" name="円/楕円 451"/>
        <xdr:cNvSpPr/>
      </xdr:nvSpPr>
      <xdr:spPr>
        <a:xfrm>
          <a:off x="21272500" y="56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75381</xdr:rowOff>
    </xdr:from>
    <xdr:to>
      <xdr:col>32</xdr:col>
      <xdr:colOff>187325</xdr:colOff>
      <xdr:row>33</xdr:row>
      <xdr:rowOff>83458</xdr:rowOff>
    </xdr:to>
    <xdr:cxnSp macro="">
      <xdr:nvCxnSpPr>
        <xdr:cNvPr id="453" name="直線コネクタ 452"/>
        <xdr:cNvCxnSpPr/>
      </xdr:nvCxnSpPr>
      <xdr:spPr>
        <a:xfrm>
          <a:off x="21323300" y="5733231"/>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31</xdr:row>
      <xdr:rowOff>142708</xdr:rowOff>
    </xdr:from>
    <xdr:ext cx="534377" cy="259045"/>
    <xdr:sp macro="" textlink="">
      <xdr:nvSpPr>
        <xdr:cNvPr id="455" name="n_1mainValue【一般廃棄物処理施設】&#10;一人当たり有形固定資産（償却資産）額"/>
        <xdr:cNvSpPr txBox="1"/>
      </xdr:nvSpPr>
      <xdr:spPr>
        <a:xfrm>
          <a:off x="21043411" y="545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116840</xdr:rowOff>
    </xdr:from>
    <xdr:to>
      <xdr:col>23</xdr:col>
      <xdr:colOff>568325</xdr:colOff>
      <xdr:row>56</xdr:row>
      <xdr:rowOff>46990</xdr:rowOff>
    </xdr:to>
    <xdr:sp macro="" textlink="">
      <xdr:nvSpPr>
        <xdr:cNvPr id="493" name="円/楕円 492"/>
        <xdr:cNvSpPr/>
      </xdr:nvSpPr>
      <xdr:spPr>
        <a:xfrm>
          <a:off x="16268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31767</xdr:rowOff>
    </xdr:from>
    <xdr:ext cx="405111" cy="259045"/>
    <xdr:sp macro="" textlink="">
      <xdr:nvSpPr>
        <xdr:cNvPr id="494" name="【保健センター・保健所】&#10;有形固定資産減価償却率該当値テキスト"/>
        <xdr:cNvSpPr txBox="1"/>
      </xdr:nvSpPr>
      <xdr:spPr>
        <a:xfrm>
          <a:off x="16408400" y="946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10160</xdr:rowOff>
    </xdr:from>
    <xdr:to>
      <xdr:col>22</xdr:col>
      <xdr:colOff>415925</xdr:colOff>
      <xdr:row>56</xdr:row>
      <xdr:rowOff>111760</xdr:rowOff>
    </xdr:to>
    <xdr:sp macro="" textlink="">
      <xdr:nvSpPr>
        <xdr:cNvPr id="495" name="円/楕円 494"/>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167640</xdr:rowOff>
    </xdr:from>
    <xdr:to>
      <xdr:col>23</xdr:col>
      <xdr:colOff>517525</xdr:colOff>
      <xdr:row>56</xdr:row>
      <xdr:rowOff>60960</xdr:rowOff>
    </xdr:to>
    <xdr:cxnSp macro="">
      <xdr:nvCxnSpPr>
        <xdr:cNvPr id="496" name="直線コネクタ 495"/>
        <xdr:cNvCxnSpPr/>
      </xdr:nvCxnSpPr>
      <xdr:spPr>
        <a:xfrm flipV="1">
          <a:off x="15481300" y="9597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26687</xdr:rowOff>
    </xdr:from>
    <xdr:ext cx="405111" cy="259045"/>
    <xdr:sp macro="" textlink="">
      <xdr:nvSpPr>
        <xdr:cNvPr id="497"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128287</xdr:rowOff>
    </xdr:from>
    <xdr:ext cx="405111" cy="259045"/>
    <xdr:sp macro="" textlink="">
      <xdr:nvSpPr>
        <xdr:cNvPr id="498" name="n_1mainValue【保健センター・保健所】&#10;有形固定資産減価償却率"/>
        <xdr:cNvSpPr txBox="1"/>
      </xdr:nvSpPr>
      <xdr:spPr>
        <a:xfrm>
          <a:off x="15266043"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44450</xdr:rowOff>
    </xdr:from>
    <xdr:to>
      <xdr:col>32</xdr:col>
      <xdr:colOff>238125</xdr:colOff>
      <xdr:row>59</xdr:row>
      <xdr:rowOff>146050</xdr:rowOff>
    </xdr:to>
    <xdr:sp macro="" textlink="">
      <xdr:nvSpPr>
        <xdr:cNvPr id="535" name="円/楕円 534"/>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67327</xdr:rowOff>
    </xdr:from>
    <xdr:ext cx="469744" cy="259045"/>
    <xdr:sp macro="" textlink="">
      <xdr:nvSpPr>
        <xdr:cNvPr id="536" name="【保健センター・保健所】&#10;一人当たり面積該当値テキスト"/>
        <xdr:cNvSpPr txBox="1"/>
      </xdr:nvSpPr>
      <xdr:spPr>
        <a:xfrm>
          <a:off x="222504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44450</xdr:rowOff>
    </xdr:from>
    <xdr:to>
      <xdr:col>31</xdr:col>
      <xdr:colOff>85725</xdr:colOff>
      <xdr:row>59</xdr:row>
      <xdr:rowOff>146050</xdr:rowOff>
    </xdr:to>
    <xdr:sp macro="" textlink="">
      <xdr:nvSpPr>
        <xdr:cNvPr id="537" name="円/楕円 536"/>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95250</xdr:rowOff>
    </xdr:from>
    <xdr:to>
      <xdr:col>32</xdr:col>
      <xdr:colOff>187325</xdr:colOff>
      <xdr:row>59</xdr:row>
      <xdr:rowOff>95250</xdr:rowOff>
    </xdr:to>
    <xdr:cxnSp macro="">
      <xdr:nvCxnSpPr>
        <xdr:cNvPr id="538" name="直線コネクタ 537"/>
        <xdr:cNvCxnSpPr/>
      </xdr:nvCxnSpPr>
      <xdr:spPr>
        <a:xfrm>
          <a:off x="21323300" y="1021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162577</xdr:rowOff>
    </xdr:from>
    <xdr:ext cx="469744" cy="259045"/>
    <xdr:sp macro="" textlink="">
      <xdr:nvSpPr>
        <xdr:cNvPr id="540" name="n_1main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156227</xdr:rowOff>
    </xdr:from>
    <xdr:ext cx="405111" cy="259045"/>
    <xdr:sp macro="" textlink="">
      <xdr:nvSpPr>
        <xdr:cNvPr id="570" name="【消防施設】&#10;有形固定資産減価償却率平均値テキスト"/>
        <xdr:cNvSpPr txBox="1"/>
      </xdr:nvSpPr>
      <xdr:spPr>
        <a:xfrm>
          <a:off x="16408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25400</xdr:rowOff>
    </xdr:from>
    <xdr:to>
      <xdr:col>23</xdr:col>
      <xdr:colOff>568325</xdr:colOff>
      <xdr:row>78</xdr:row>
      <xdr:rowOff>127000</xdr:rowOff>
    </xdr:to>
    <xdr:sp macro="" textlink="">
      <xdr:nvSpPr>
        <xdr:cNvPr id="578" name="円/楕円 577"/>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123207</xdr:rowOff>
    </xdr:from>
    <xdr:ext cx="405111" cy="259045"/>
    <xdr:sp macro="" textlink="">
      <xdr:nvSpPr>
        <xdr:cNvPr id="579" name="【消防施設】&#10;有形固定資産減価償却率該当値テキスト"/>
        <xdr:cNvSpPr txBox="1"/>
      </xdr:nvSpPr>
      <xdr:spPr>
        <a:xfrm>
          <a:off x="16408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120650</xdr:rowOff>
    </xdr:from>
    <xdr:to>
      <xdr:col>22</xdr:col>
      <xdr:colOff>415925</xdr:colOff>
      <xdr:row>79</xdr:row>
      <xdr:rowOff>50800</xdr:rowOff>
    </xdr:to>
    <xdr:sp macro="" textlink="">
      <xdr:nvSpPr>
        <xdr:cNvPr id="580" name="円/楕円 579"/>
        <xdr:cNvSpPr/>
      </xdr:nvSpPr>
      <xdr:spPr>
        <a:xfrm>
          <a:off x="15430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76200</xdr:rowOff>
    </xdr:from>
    <xdr:to>
      <xdr:col>23</xdr:col>
      <xdr:colOff>517525</xdr:colOff>
      <xdr:row>79</xdr:row>
      <xdr:rowOff>0</xdr:rowOff>
    </xdr:to>
    <xdr:cxnSp macro="">
      <xdr:nvCxnSpPr>
        <xdr:cNvPr id="581" name="直線コネクタ 580"/>
        <xdr:cNvCxnSpPr/>
      </xdr:nvCxnSpPr>
      <xdr:spPr>
        <a:xfrm flipV="1">
          <a:off x="15481300" y="13449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2"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67327</xdr:rowOff>
    </xdr:from>
    <xdr:ext cx="405111" cy="259045"/>
    <xdr:sp macro="" textlink="">
      <xdr:nvSpPr>
        <xdr:cNvPr id="583" name="n_1mainValue【消防施設】&#10;有形固定資産減価償却率"/>
        <xdr:cNvSpPr txBox="1"/>
      </xdr:nvSpPr>
      <xdr:spPr>
        <a:xfrm>
          <a:off x="15266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613"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621" name="円/楕円 620"/>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3827</xdr:rowOff>
    </xdr:from>
    <xdr:ext cx="469744" cy="259045"/>
    <xdr:sp macro="" textlink="">
      <xdr:nvSpPr>
        <xdr:cNvPr id="622" name="【消防施設】&#10;一人当たり面積該当値テキスト"/>
        <xdr:cNvSpPr txBox="1"/>
      </xdr:nvSpPr>
      <xdr:spPr>
        <a:xfrm>
          <a:off x="222504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623" name="円/楕円 62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76200</xdr:rowOff>
    </xdr:to>
    <xdr:cxnSp macro="">
      <xdr:nvCxnSpPr>
        <xdr:cNvPr id="624" name="直線コネクタ 623"/>
        <xdr:cNvCxnSpPr/>
      </xdr:nvCxnSpPr>
      <xdr:spPr>
        <a:xfrm>
          <a:off x="21323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80027</xdr:rowOff>
    </xdr:from>
    <xdr:ext cx="469744" cy="259045"/>
    <xdr:sp macro="" textlink="">
      <xdr:nvSpPr>
        <xdr:cNvPr id="626"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7113</xdr:rowOff>
    </xdr:from>
    <xdr:to>
      <xdr:col>23</xdr:col>
      <xdr:colOff>568325</xdr:colOff>
      <xdr:row>102</xdr:row>
      <xdr:rowOff>108713</xdr:rowOff>
    </xdr:to>
    <xdr:sp macro="" textlink="">
      <xdr:nvSpPr>
        <xdr:cNvPr id="662" name="円/楕円 661"/>
        <xdr:cNvSpPr/>
      </xdr:nvSpPr>
      <xdr:spPr>
        <a:xfrm>
          <a:off x="16268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29990</xdr:rowOff>
    </xdr:from>
    <xdr:ext cx="405111" cy="259045"/>
    <xdr:sp macro="" textlink="">
      <xdr:nvSpPr>
        <xdr:cNvPr id="663" name="【庁舎】&#10;有形固定資産減価償却率該当値テキスト"/>
        <xdr:cNvSpPr txBox="1"/>
      </xdr:nvSpPr>
      <xdr:spPr>
        <a:xfrm>
          <a:off x="164084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50546</xdr:rowOff>
    </xdr:from>
    <xdr:to>
      <xdr:col>22</xdr:col>
      <xdr:colOff>415925</xdr:colOff>
      <xdr:row>103</xdr:row>
      <xdr:rowOff>152146</xdr:rowOff>
    </xdr:to>
    <xdr:sp macro="" textlink="">
      <xdr:nvSpPr>
        <xdr:cNvPr id="664" name="円/楕円 663"/>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57913</xdr:rowOff>
    </xdr:from>
    <xdr:to>
      <xdr:col>23</xdr:col>
      <xdr:colOff>517525</xdr:colOff>
      <xdr:row>103</xdr:row>
      <xdr:rowOff>101346</xdr:rowOff>
    </xdr:to>
    <xdr:cxnSp macro="">
      <xdr:nvCxnSpPr>
        <xdr:cNvPr id="665" name="直線コネクタ 664"/>
        <xdr:cNvCxnSpPr/>
      </xdr:nvCxnSpPr>
      <xdr:spPr>
        <a:xfrm flipV="1">
          <a:off x="15481300" y="17545813"/>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143273</xdr:rowOff>
    </xdr:from>
    <xdr:ext cx="405111" cy="259045"/>
    <xdr:sp macro="" textlink="">
      <xdr:nvSpPr>
        <xdr:cNvPr id="667" name="n_1mainValue【庁舎】&#10;有形固定資産減価償却率"/>
        <xdr:cNvSpPr txBox="1"/>
      </xdr:nvSpPr>
      <xdr:spPr>
        <a:xfrm>
          <a:off x="15266043"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699"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33564</xdr:rowOff>
    </xdr:from>
    <xdr:to>
      <xdr:col>32</xdr:col>
      <xdr:colOff>238125</xdr:colOff>
      <xdr:row>105</xdr:row>
      <xdr:rowOff>135164</xdr:rowOff>
    </xdr:to>
    <xdr:sp macro="" textlink="">
      <xdr:nvSpPr>
        <xdr:cNvPr id="707" name="円/楕円 706"/>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56441</xdr:rowOff>
    </xdr:from>
    <xdr:ext cx="469744" cy="259045"/>
    <xdr:sp macro="" textlink="">
      <xdr:nvSpPr>
        <xdr:cNvPr id="708" name="【庁舎】&#10;一人当たり面積該当値テキスト"/>
        <xdr:cNvSpPr txBox="1"/>
      </xdr:nvSpPr>
      <xdr:spPr>
        <a:xfrm>
          <a:off x="222504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33564</xdr:rowOff>
    </xdr:from>
    <xdr:to>
      <xdr:col>31</xdr:col>
      <xdr:colOff>85725</xdr:colOff>
      <xdr:row>105</xdr:row>
      <xdr:rowOff>135164</xdr:rowOff>
    </xdr:to>
    <xdr:sp macro="" textlink="">
      <xdr:nvSpPr>
        <xdr:cNvPr id="709" name="円/楕円 708"/>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84364</xdr:rowOff>
    </xdr:from>
    <xdr:to>
      <xdr:col>32</xdr:col>
      <xdr:colOff>187325</xdr:colOff>
      <xdr:row>105</xdr:row>
      <xdr:rowOff>84364</xdr:rowOff>
    </xdr:to>
    <xdr:cxnSp macro="">
      <xdr:nvCxnSpPr>
        <xdr:cNvPr id="710" name="直線コネクタ 709"/>
        <xdr:cNvCxnSpPr/>
      </xdr:nvCxnSpPr>
      <xdr:spPr>
        <a:xfrm>
          <a:off x="21323300" y="18086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126291</xdr:rowOff>
    </xdr:from>
    <xdr:ext cx="469744" cy="259045"/>
    <xdr:sp macro="" textlink="">
      <xdr:nvSpPr>
        <xdr:cNvPr id="712" name="n_1mainValue【庁舎】&#10;一人当たり面積"/>
        <xdr:cNvSpPr txBox="1"/>
      </xdr:nvSpPr>
      <xdr:spPr>
        <a:xfrm>
          <a:off x="210757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主な施設の分析としては、</a:t>
          </a:r>
          <a:endParaRPr lang="ja-JP" altLang="ja-JP" sz="1400">
            <a:effectLst/>
          </a:endParaRPr>
        </a:p>
        <a:p>
          <a:r>
            <a:rPr kumimoji="1" lang="ja-JP" altLang="ja-JP" sz="1400">
              <a:solidFill>
                <a:schemeClr val="dk1"/>
              </a:solidFill>
              <a:effectLst/>
              <a:latin typeface="+mn-lt"/>
              <a:ea typeface="+mn-ea"/>
              <a:cs typeface="+mn-cs"/>
            </a:rPr>
            <a:t>・図書館の償却率については、平均築年数は約</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年であるが、最大の規模である中央図書館が築</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年となっていることなどから高い水準にある。</a:t>
          </a:r>
          <a:endParaRPr lang="ja-JP" altLang="ja-JP" sz="1400">
            <a:effectLst/>
          </a:endParaRPr>
        </a:p>
        <a:p>
          <a:r>
            <a:rPr kumimoji="1" lang="ja-JP" altLang="ja-JP" sz="1400">
              <a:solidFill>
                <a:schemeClr val="dk1"/>
              </a:solidFill>
              <a:effectLst/>
              <a:latin typeface="+mn-lt"/>
              <a:ea typeface="+mn-ea"/>
              <a:cs typeface="+mn-cs"/>
            </a:rPr>
            <a:t>・福祉施設の償却率に関しても、その大半を占める福祉会館の平均築年数が約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年であることから高い水準となっている。</a:t>
          </a:r>
          <a:endParaRPr lang="ja-JP" altLang="ja-JP" sz="1400">
            <a:effectLst/>
          </a:endParaRPr>
        </a:p>
        <a:p>
          <a:r>
            <a:rPr kumimoji="1" lang="ja-JP" altLang="ja-JP" sz="1400">
              <a:solidFill>
                <a:schemeClr val="dk1"/>
              </a:solidFill>
              <a:effectLst/>
              <a:latin typeface="+mn-lt"/>
              <a:ea typeface="+mn-ea"/>
              <a:cs typeface="+mn-cs"/>
            </a:rPr>
            <a:t>・消防施設の償却率に関しても、消防署、出張所の平均築年数がそれぞれ約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年、約</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年であることから高い水準となっている。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地方税や県税交付金の増などにより基準財政収入額が増加傾向にあるものの、社会保障関係経費の増などにより基準財政需要額も増加傾向にあるため、財政力指数は前年度並となっている。</a:t>
          </a:r>
          <a:endParaRPr lang="ja-JP" altLang="ja-JP" sz="1200">
            <a:effectLst/>
          </a:endParaRPr>
        </a:p>
        <a:p>
          <a:r>
            <a:rPr kumimoji="1" lang="ja-JP" altLang="ja-JP" sz="1200">
              <a:solidFill>
                <a:schemeClr val="dk1"/>
              </a:solidFill>
              <a:effectLst/>
              <a:latin typeface="+mn-lt"/>
              <a:ea typeface="+mn-ea"/>
              <a:cs typeface="+mn-cs"/>
            </a:rPr>
            <a:t>　指数は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を下回っているものの、類似団体内平均値を大きく上回っている。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137160</xdr:rowOff>
    </xdr:to>
    <xdr:cxnSp macro="">
      <xdr:nvCxnSpPr>
        <xdr:cNvPr id="66" name="直線コネクタ 65"/>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137160</xdr:rowOff>
    </xdr:from>
    <xdr:to>
      <xdr:col>6</xdr:col>
      <xdr:colOff>0</xdr:colOff>
      <xdr:row>37</xdr:row>
      <xdr:rowOff>13970</xdr:rowOff>
    </xdr:to>
    <xdr:cxnSp macro="">
      <xdr:nvCxnSpPr>
        <xdr:cNvPr id="69" name="直線コネクタ 68"/>
        <xdr:cNvCxnSpPr/>
      </xdr:nvCxnSpPr>
      <xdr:spPr>
        <a:xfrm flipV="1">
          <a:off x="3225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13970</xdr:rowOff>
    </xdr:from>
    <xdr:to>
      <xdr:col>4</xdr:col>
      <xdr:colOff>482600</xdr:colOff>
      <xdr:row>37</xdr:row>
      <xdr:rowOff>13970</xdr:rowOff>
    </xdr:to>
    <xdr:cxnSp macro="">
      <xdr:nvCxnSpPr>
        <xdr:cNvPr id="72" name="直線コネクタ 71"/>
        <xdr:cNvCxnSpPr/>
      </xdr:nvCxnSpPr>
      <xdr:spPr>
        <a:xfrm>
          <a:off x="2336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37</xdr:row>
      <xdr:rowOff>13970</xdr:rowOff>
    </xdr:to>
    <xdr:cxnSp macro="">
      <xdr:nvCxnSpPr>
        <xdr:cNvPr id="75" name="直線コネクタ 74"/>
        <xdr:cNvCxnSpPr/>
      </xdr:nvCxnSpPr>
      <xdr:spPr>
        <a:xfrm>
          <a:off x="1447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7637</xdr:rowOff>
    </xdr:from>
    <xdr:ext cx="762000" cy="259045"/>
    <xdr:sp macro="" textlink="">
      <xdr:nvSpPr>
        <xdr:cNvPr id="86"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86360</xdr:rowOff>
    </xdr:from>
    <xdr:to>
      <xdr:col>6</xdr:col>
      <xdr:colOff>50800</xdr:colOff>
      <xdr:row>37</xdr:row>
      <xdr:rowOff>16510</xdr:rowOff>
    </xdr:to>
    <xdr:sp macro="" textlink="">
      <xdr:nvSpPr>
        <xdr:cNvPr id="87" name="円/楕円 86"/>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26687</xdr:rowOff>
    </xdr:from>
    <xdr:ext cx="736600" cy="259045"/>
    <xdr:sp macro="" textlink="">
      <xdr:nvSpPr>
        <xdr:cNvPr id="88" name="テキスト ボックス 87"/>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134620</xdr:rowOff>
    </xdr:from>
    <xdr:to>
      <xdr:col>4</xdr:col>
      <xdr:colOff>533400</xdr:colOff>
      <xdr:row>37</xdr:row>
      <xdr:rowOff>64770</xdr:rowOff>
    </xdr:to>
    <xdr:sp macro="" textlink="">
      <xdr:nvSpPr>
        <xdr:cNvPr id="89" name="円/楕円 88"/>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74947</xdr:rowOff>
    </xdr:from>
    <xdr:ext cx="762000" cy="259045"/>
    <xdr:sp macro="" textlink="">
      <xdr:nvSpPr>
        <xdr:cNvPr id="90" name="テキスト ボックス 89"/>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134620</xdr:rowOff>
    </xdr:from>
    <xdr:to>
      <xdr:col>3</xdr:col>
      <xdr:colOff>330200</xdr:colOff>
      <xdr:row>37</xdr:row>
      <xdr:rowOff>64770</xdr:rowOff>
    </xdr:to>
    <xdr:sp macro="" textlink="">
      <xdr:nvSpPr>
        <xdr:cNvPr id="91" name="円/楕円 90"/>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92" name="テキスト ボックス 91"/>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経常収支比率は、市税が増加したものの、県税交付金や臨時財政対策債が減少し、また、扶助費など義務的経費が増加したことなどにより前年度に比べて</a:t>
          </a:r>
          <a:r>
            <a:rPr kumimoji="1" lang="en-US" altLang="ja-JP" sz="1100" baseline="0">
              <a:latin typeface="ＭＳ Ｐゴシック"/>
            </a:rPr>
            <a:t>2.3</a:t>
          </a:r>
          <a:r>
            <a:rPr kumimoji="1" lang="ja-JP" altLang="en-US" sz="1100" baseline="0">
              <a:latin typeface="ＭＳ Ｐゴシック"/>
            </a:rPr>
            <a:t>ポイント上回り、</a:t>
          </a:r>
          <a:r>
            <a:rPr kumimoji="1" lang="en-US" altLang="ja-JP" sz="1100" baseline="0">
              <a:latin typeface="ＭＳ Ｐゴシック"/>
            </a:rPr>
            <a:t>99.8</a:t>
          </a:r>
          <a:r>
            <a:rPr kumimoji="1" lang="ja-JP" altLang="en-US" sz="1100" baseline="0">
              <a:latin typeface="ＭＳ Ｐゴシック"/>
            </a:rPr>
            <a:t>％となった。依然として高い水準にあり、財政構造は硬直化している。これは、少子高齢化の進展に伴い、扶助費や介護保険などへの繰出金の支出割合が高まっていることなど、社会構造の変化が要因であると考えられる。</a:t>
          </a:r>
          <a:endParaRPr kumimoji="1" lang="en-US" altLang="ja-JP" sz="1100" baseline="0">
            <a:latin typeface="ＭＳ Ｐゴシック"/>
          </a:endParaRPr>
        </a:p>
        <a:p>
          <a:r>
            <a:rPr kumimoji="1" lang="ja-JP" altLang="en-US" sz="1100" baseline="0">
              <a:latin typeface="ＭＳ Ｐゴシック"/>
            </a:rPr>
            <a:t>　こうした状況の中、新たな行政需要や喫緊の課題などに対応するため、施策の推進に効果の薄い事業は見直し、より効果の高い事業に振り向けるなど、行財政改革に取り組み、必要となる財源を確保し、持続可能で安定的な財政運営に努める。</a:t>
          </a:r>
          <a:endParaRPr kumimoji="1" lang="en-US" altLang="ja-JP" sz="1100" baseline="0">
            <a:latin typeface="ＭＳ Ｐゴシック"/>
          </a:endParaRPr>
        </a:p>
        <a:p>
          <a:r>
            <a:rPr kumimoji="1" lang="ja-JP" altLang="en-US" sz="1100" baseline="0">
              <a:latin typeface="ＭＳ Ｐゴシック"/>
            </a:rPr>
            <a:t>　</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166915</xdr:rowOff>
    </xdr:from>
    <xdr:to>
      <xdr:col>7</xdr:col>
      <xdr:colOff>152400</xdr:colOff>
      <xdr:row>66</xdr:row>
      <xdr:rowOff>88295</xdr:rowOff>
    </xdr:to>
    <xdr:cxnSp macro="">
      <xdr:nvCxnSpPr>
        <xdr:cNvPr id="131" name="直線コネクタ 130"/>
        <xdr:cNvCxnSpPr/>
      </xdr:nvCxnSpPr>
      <xdr:spPr>
        <a:xfrm>
          <a:off x="4114800" y="11139715"/>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66</xdr:row>
      <xdr:rowOff>30843</xdr:rowOff>
    </xdr:to>
    <xdr:cxnSp macro="">
      <xdr:nvCxnSpPr>
        <xdr:cNvPr id="134" name="直線コネクタ 133"/>
        <xdr:cNvCxnSpPr/>
      </xdr:nvCxnSpPr>
      <xdr:spPr>
        <a:xfrm flipV="1">
          <a:off x="3225800" y="111397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66</xdr:row>
      <xdr:rowOff>134257</xdr:rowOff>
    </xdr:to>
    <xdr:cxnSp macro="">
      <xdr:nvCxnSpPr>
        <xdr:cNvPr id="137" name="直線コネクタ 136"/>
        <xdr:cNvCxnSpPr/>
      </xdr:nvCxnSpPr>
      <xdr:spPr>
        <a:xfrm flipV="1">
          <a:off x="2336800" y="1134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88295</xdr:rowOff>
    </xdr:from>
    <xdr:to>
      <xdr:col>3</xdr:col>
      <xdr:colOff>279400</xdr:colOff>
      <xdr:row>66</xdr:row>
      <xdr:rowOff>134257</xdr:rowOff>
    </xdr:to>
    <xdr:cxnSp macro="">
      <xdr:nvCxnSpPr>
        <xdr:cNvPr id="140" name="直線コネクタ 139"/>
        <xdr:cNvCxnSpPr/>
      </xdr:nvCxnSpPr>
      <xdr:spPr>
        <a:xfrm>
          <a:off x="1447800" y="1140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44" name="テキスト ボックス 143"/>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37495</xdr:rowOff>
    </xdr:from>
    <xdr:to>
      <xdr:col>7</xdr:col>
      <xdr:colOff>203200</xdr:colOff>
      <xdr:row>66</xdr:row>
      <xdr:rowOff>139095</xdr:rowOff>
    </xdr:to>
    <xdr:sp macro="" textlink="">
      <xdr:nvSpPr>
        <xdr:cNvPr id="150" name="円/楕円 149"/>
        <xdr:cNvSpPr/>
      </xdr:nvSpPr>
      <xdr:spPr>
        <a:xfrm>
          <a:off x="49022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9572</xdr:rowOff>
    </xdr:from>
    <xdr:ext cx="762000" cy="259045"/>
    <xdr:sp macro="" textlink="">
      <xdr:nvSpPr>
        <xdr:cNvPr id="151" name="財政構造の弾力性該当値テキスト"/>
        <xdr:cNvSpPr txBox="1"/>
      </xdr:nvSpPr>
      <xdr:spPr>
        <a:xfrm>
          <a:off x="5041900" y="1132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52" name="円/楕円 151"/>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3" name="テキスト ボックス 152"/>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151493</xdr:rowOff>
    </xdr:from>
    <xdr:to>
      <xdr:col>4</xdr:col>
      <xdr:colOff>533400</xdr:colOff>
      <xdr:row>66</xdr:row>
      <xdr:rowOff>81643</xdr:rowOff>
    </xdr:to>
    <xdr:sp macro="" textlink="">
      <xdr:nvSpPr>
        <xdr:cNvPr id="154" name="円/楕円 153"/>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66420</xdr:rowOff>
    </xdr:from>
    <xdr:ext cx="762000" cy="259045"/>
    <xdr:sp macro="" textlink="">
      <xdr:nvSpPr>
        <xdr:cNvPr id="155" name="テキスト ボックス 154"/>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83457</xdr:rowOff>
    </xdr:from>
    <xdr:to>
      <xdr:col>3</xdr:col>
      <xdr:colOff>330200</xdr:colOff>
      <xdr:row>67</xdr:row>
      <xdr:rowOff>13607</xdr:rowOff>
    </xdr:to>
    <xdr:sp macro="" textlink="">
      <xdr:nvSpPr>
        <xdr:cNvPr id="156" name="円/楕円 155"/>
        <xdr:cNvSpPr/>
      </xdr:nvSpPr>
      <xdr:spPr>
        <a:xfrm>
          <a:off x="2286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169834</xdr:rowOff>
    </xdr:from>
    <xdr:ext cx="762000" cy="259045"/>
    <xdr:sp macro="" textlink="">
      <xdr:nvSpPr>
        <xdr:cNvPr id="157" name="テキスト ボックス 156"/>
        <xdr:cNvSpPr txBox="1"/>
      </xdr:nvSpPr>
      <xdr:spPr>
        <a:xfrm>
          <a:off x="1955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37495</xdr:rowOff>
    </xdr:from>
    <xdr:to>
      <xdr:col>2</xdr:col>
      <xdr:colOff>127000</xdr:colOff>
      <xdr:row>66</xdr:row>
      <xdr:rowOff>139095</xdr:rowOff>
    </xdr:to>
    <xdr:sp macro="" textlink="">
      <xdr:nvSpPr>
        <xdr:cNvPr id="158" name="円/楕円 157"/>
        <xdr:cNvSpPr/>
      </xdr:nvSpPr>
      <xdr:spPr>
        <a:xfrm>
          <a:off x="1397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123872</xdr:rowOff>
    </xdr:from>
    <xdr:ext cx="762000" cy="259045"/>
    <xdr:sp macro="" textlink="">
      <xdr:nvSpPr>
        <xdr:cNvPr id="159" name="テキスト ボックス 158"/>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人当たり人件費・物件費等決算額は、平成</a:t>
          </a:r>
          <a:r>
            <a:rPr kumimoji="1" lang="en-US" altLang="ja-JP" sz="1200">
              <a:latin typeface="ＭＳ Ｐゴシック"/>
            </a:rPr>
            <a:t>26</a:t>
          </a:r>
          <a:r>
            <a:rPr kumimoji="1" lang="ja-JP" altLang="en-US" sz="1200">
              <a:latin typeface="ＭＳ Ｐゴシック"/>
            </a:rPr>
            <a:t>年度以降、物件費を主な要因として増加していたが、</a:t>
          </a:r>
          <a:r>
            <a:rPr kumimoji="1" lang="en-US" altLang="ja-JP" sz="1200">
              <a:latin typeface="ＭＳ Ｐゴシック"/>
            </a:rPr>
            <a:t>28</a:t>
          </a:r>
          <a:r>
            <a:rPr kumimoji="1" lang="ja-JP" altLang="en-US" sz="1200">
              <a:latin typeface="ＭＳ Ｐゴシック"/>
            </a:rPr>
            <a:t>年度はシステム改修の事業終了などに伴い物件費が減少したため、前年度と比べて</a:t>
          </a:r>
          <a:r>
            <a:rPr kumimoji="1" lang="en-US" altLang="ja-JP" sz="1200">
              <a:latin typeface="ＭＳ Ｐゴシック"/>
            </a:rPr>
            <a:t>601</a:t>
          </a:r>
          <a:r>
            <a:rPr kumimoji="1" lang="ja-JP" altLang="en-US" sz="1200">
              <a:latin typeface="ＭＳ Ｐゴシック"/>
            </a:rPr>
            <a:t>円減少した。</a:t>
          </a:r>
          <a:endParaRPr kumimoji="1" lang="en-US" altLang="ja-JP" sz="1200">
            <a:latin typeface="ＭＳ Ｐゴシック"/>
          </a:endParaRPr>
        </a:p>
        <a:p>
          <a:r>
            <a:rPr kumimoji="1" lang="ja-JP" altLang="en-US" sz="1200">
              <a:latin typeface="ＭＳ Ｐゴシック"/>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8502</xdr:rowOff>
    </xdr:from>
    <xdr:to>
      <xdr:col>7</xdr:col>
      <xdr:colOff>152400</xdr:colOff>
      <xdr:row>83</xdr:row>
      <xdr:rowOff>23003</xdr:rowOff>
    </xdr:to>
    <xdr:cxnSp macro="">
      <xdr:nvCxnSpPr>
        <xdr:cNvPr id="192" name="直線コネクタ 191"/>
        <xdr:cNvCxnSpPr/>
      </xdr:nvCxnSpPr>
      <xdr:spPr>
        <a:xfrm flipV="1">
          <a:off x="4114800" y="14238852"/>
          <a:ext cx="8382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3"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141487</xdr:rowOff>
    </xdr:from>
    <xdr:to>
      <xdr:col>6</xdr:col>
      <xdr:colOff>0</xdr:colOff>
      <xdr:row>83</xdr:row>
      <xdr:rowOff>23003</xdr:rowOff>
    </xdr:to>
    <xdr:cxnSp macro="">
      <xdr:nvCxnSpPr>
        <xdr:cNvPr id="195" name="直線コネクタ 194"/>
        <xdr:cNvCxnSpPr/>
      </xdr:nvCxnSpPr>
      <xdr:spPr>
        <a:xfrm>
          <a:off x="3225800" y="14200387"/>
          <a:ext cx="889000" cy="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88426</xdr:rowOff>
    </xdr:from>
    <xdr:to>
      <xdr:col>4</xdr:col>
      <xdr:colOff>482600</xdr:colOff>
      <xdr:row>82</xdr:row>
      <xdr:rowOff>141487</xdr:rowOff>
    </xdr:to>
    <xdr:cxnSp macro="">
      <xdr:nvCxnSpPr>
        <xdr:cNvPr id="198" name="直線コネクタ 197"/>
        <xdr:cNvCxnSpPr/>
      </xdr:nvCxnSpPr>
      <xdr:spPr>
        <a:xfrm>
          <a:off x="2336800" y="14147326"/>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88426</xdr:rowOff>
    </xdr:from>
    <xdr:to>
      <xdr:col>3</xdr:col>
      <xdr:colOff>279400</xdr:colOff>
      <xdr:row>82</xdr:row>
      <xdr:rowOff>108600</xdr:rowOff>
    </xdr:to>
    <xdr:cxnSp macro="">
      <xdr:nvCxnSpPr>
        <xdr:cNvPr id="201" name="直線コネクタ 200"/>
        <xdr:cNvCxnSpPr/>
      </xdr:nvCxnSpPr>
      <xdr:spPr>
        <a:xfrm flipV="1">
          <a:off x="1447800" y="14147326"/>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100564</xdr:rowOff>
    </xdr:from>
    <xdr:ext cx="762000" cy="259045"/>
    <xdr:sp macro="" textlink="">
      <xdr:nvSpPr>
        <xdr:cNvPr id="205" name="テキスト ボックス 204"/>
        <xdr:cNvSpPr txBox="1"/>
      </xdr:nvSpPr>
      <xdr:spPr>
        <a:xfrm>
          <a:off x="1066800" y="138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129152</xdr:rowOff>
    </xdr:from>
    <xdr:to>
      <xdr:col>7</xdr:col>
      <xdr:colOff>203200</xdr:colOff>
      <xdr:row>83</xdr:row>
      <xdr:rowOff>59302</xdr:rowOff>
    </xdr:to>
    <xdr:sp macro="" textlink="">
      <xdr:nvSpPr>
        <xdr:cNvPr id="211" name="円/楕円 210"/>
        <xdr:cNvSpPr/>
      </xdr:nvSpPr>
      <xdr:spPr>
        <a:xfrm>
          <a:off x="4902200" y="141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101229</xdr:rowOff>
    </xdr:from>
    <xdr:ext cx="762000" cy="259045"/>
    <xdr:sp macro="" textlink="">
      <xdr:nvSpPr>
        <xdr:cNvPr id="212" name="人件費・物件費等の状況該当値テキスト"/>
        <xdr:cNvSpPr txBox="1"/>
      </xdr:nvSpPr>
      <xdr:spPr>
        <a:xfrm>
          <a:off x="5041900" y="1416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143653</xdr:rowOff>
    </xdr:from>
    <xdr:to>
      <xdr:col>6</xdr:col>
      <xdr:colOff>50800</xdr:colOff>
      <xdr:row>83</xdr:row>
      <xdr:rowOff>73803</xdr:rowOff>
    </xdr:to>
    <xdr:sp macro="" textlink="">
      <xdr:nvSpPr>
        <xdr:cNvPr id="213" name="円/楕円 212"/>
        <xdr:cNvSpPr/>
      </xdr:nvSpPr>
      <xdr:spPr>
        <a:xfrm>
          <a:off x="4064000" y="142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58580</xdr:rowOff>
    </xdr:from>
    <xdr:ext cx="736600" cy="259045"/>
    <xdr:sp macro="" textlink="">
      <xdr:nvSpPr>
        <xdr:cNvPr id="214" name="テキスト ボックス 213"/>
        <xdr:cNvSpPr txBox="1"/>
      </xdr:nvSpPr>
      <xdr:spPr>
        <a:xfrm>
          <a:off x="3733800" y="14288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90687</xdr:rowOff>
    </xdr:from>
    <xdr:to>
      <xdr:col>4</xdr:col>
      <xdr:colOff>533400</xdr:colOff>
      <xdr:row>83</xdr:row>
      <xdr:rowOff>20837</xdr:rowOff>
    </xdr:to>
    <xdr:sp macro="" textlink="">
      <xdr:nvSpPr>
        <xdr:cNvPr id="215" name="円/楕円 214"/>
        <xdr:cNvSpPr/>
      </xdr:nvSpPr>
      <xdr:spPr>
        <a:xfrm>
          <a:off x="3175000" y="141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5614</xdr:rowOff>
    </xdr:from>
    <xdr:ext cx="762000" cy="259045"/>
    <xdr:sp macro="" textlink="">
      <xdr:nvSpPr>
        <xdr:cNvPr id="216" name="テキスト ボックス 215"/>
        <xdr:cNvSpPr txBox="1"/>
      </xdr:nvSpPr>
      <xdr:spPr>
        <a:xfrm>
          <a:off x="2844800" y="1423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37626</xdr:rowOff>
    </xdr:from>
    <xdr:to>
      <xdr:col>3</xdr:col>
      <xdr:colOff>330200</xdr:colOff>
      <xdr:row>82</xdr:row>
      <xdr:rowOff>139226</xdr:rowOff>
    </xdr:to>
    <xdr:sp macro="" textlink="">
      <xdr:nvSpPr>
        <xdr:cNvPr id="217" name="円/楕円 216"/>
        <xdr:cNvSpPr/>
      </xdr:nvSpPr>
      <xdr:spPr>
        <a:xfrm>
          <a:off x="2286000" y="14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124003</xdr:rowOff>
    </xdr:from>
    <xdr:ext cx="762000" cy="259045"/>
    <xdr:sp macro="" textlink="">
      <xdr:nvSpPr>
        <xdr:cNvPr id="218" name="テキスト ボックス 217"/>
        <xdr:cNvSpPr txBox="1"/>
      </xdr:nvSpPr>
      <xdr:spPr>
        <a:xfrm>
          <a:off x="1955800" y="1418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57800</xdr:rowOff>
    </xdr:from>
    <xdr:to>
      <xdr:col>2</xdr:col>
      <xdr:colOff>127000</xdr:colOff>
      <xdr:row>82</xdr:row>
      <xdr:rowOff>159400</xdr:rowOff>
    </xdr:to>
    <xdr:sp macro="" textlink="">
      <xdr:nvSpPr>
        <xdr:cNvPr id="219" name="円/楕円 218"/>
        <xdr:cNvSpPr/>
      </xdr:nvSpPr>
      <xdr:spPr>
        <a:xfrm>
          <a:off x="1397000" y="141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144177</xdr:rowOff>
    </xdr:from>
    <xdr:ext cx="762000" cy="259045"/>
    <xdr:sp macro="" textlink="">
      <xdr:nvSpPr>
        <xdr:cNvPr id="220" name="テキスト ボックス 219"/>
        <xdr:cNvSpPr txBox="1"/>
      </xdr:nvSpPr>
      <xdr:spPr>
        <a:xfrm>
          <a:off x="1066800" y="14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近年、本市独自の給料削減措置の終了や採用・退職及び経験年数階層の変動の影響等からラスパイレス指数が</a:t>
          </a:r>
          <a:r>
            <a:rPr kumimoji="1" lang="en-US" altLang="ja-JP" sz="1200" baseline="0">
              <a:solidFill>
                <a:schemeClr val="dk1"/>
              </a:solidFill>
              <a:effectLst/>
              <a:latin typeface="+mn-lt"/>
              <a:ea typeface="+mn-ea"/>
              <a:cs typeface="+mn-cs"/>
            </a:rPr>
            <a:t>100.0</a:t>
          </a:r>
          <a:r>
            <a:rPr kumimoji="1" lang="ja-JP" altLang="ja-JP" sz="1200" baseline="0">
              <a:solidFill>
                <a:schemeClr val="dk1"/>
              </a:solidFill>
              <a:effectLst/>
              <a:latin typeface="+mn-lt"/>
              <a:ea typeface="+mn-ea"/>
              <a:cs typeface="+mn-cs"/>
            </a:rPr>
            <a:t>を上回っていたが、</a:t>
          </a:r>
          <a:r>
            <a:rPr kumimoji="1" lang="ja-JP" altLang="en-US"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a:t>
          </a:r>
          <a:r>
            <a:rPr kumimoji="1" lang="en-US" altLang="ja-JP" sz="1200" baseline="0">
              <a:solidFill>
                <a:schemeClr val="dk1"/>
              </a:solidFill>
              <a:effectLst/>
              <a:latin typeface="+mn-lt"/>
              <a:ea typeface="+mn-ea"/>
              <a:cs typeface="+mn-cs"/>
            </a:rPr>
            <a:t>4</a:t>
          </a:r>
          <a:r>
            <a:rPr kumimoji="1" lang="ja-JP" altLang="ja-JP" sz="1200" baseline="0">
              <a:solidFill>
                <a:schemeClr val="dk1"/>
              </a:solidFill>
              <a:effectLst/>
              <a:latin typeface="+mn-lt"/>
              <a:ea typeface="+mn-ea"/>
              <a:cs typeface="+mn-cs"/>
            </a:rPr>
            <a:t>月から給与制度の総合的見直しを実施し、国に準じて地域手当の支給割合を</a:t>
          </a:r>
          <a:r>
            <a:rPr kumimoji="1" lang="en-US" altLang="ja-JP" sz="1200" baseline="0">
              <a:solidFill>
                <a:schemeClr val="dk1"/>
              </a:solidFill>
              <a:effectLst/>
              <a:latin typeface="+mn-lt"/>
              <a:ea typeface="+mn-ea"/>
              <a:cs typeface="+mn-cs"/>
            </a:rPr>
            <a:t>10</a:t>
          </a:r>
          <a:r>
            <a:rPr kumimoji="1" lang="ja-JP" altLang="ja-JP" sz="1200" baseline="0">
              <a:solidFill>
                <a:schemeClr val="dk1"/>
              </a:solidFill>
              <a:effectLst/>
              <a:latin typeface="+mn-lt"/>
              <a:ea typeface="+mn-ea"/>
              <a:cs typeface="+mn-cs"/>
            </a:rPr>
            <a:t>％から</a:t>
          </a:r>
          <a:r>
            <a:rPr kumimoji="1" lang="en-US" altLang="ja-JP" sz="1200" baseline="0">
              <a:solidFill>
                <a:schemeClr val="dk1"/>
              </a:solidFill>
              <a:effectLst/>
              <a:latin typeface="+mn-lt"/>
              <a:ea typeface="+mn-ea"/>
              <a:cs typeface="+mn-cs"/>
            </a:rPr>
            <a:t>15</a:t>
          </a:r>
          <a:r>
            <a:rPr kumimoji="1" lang="ja-JP" altLang="ja-JP" sz="1200" baseline="0">
              <a:solidFill>
                <a:schemeClr val="dk1"/>
              </a:solidFill>
              <a:effectLst/>
              <a:latin typeface="+mn-lt"/>
              <a:ea typeface="+mn-ea"/>
              <a:cs typeface="+mn-cs"/>
            </a:rPr>
            <a:t>％へ引き上げたことに伴い、給料水準の引下げを行っていることからラスパイレス指数が</a:t>
          </a:r>
          <a:r>
            <a:rPr kumimoji="1" lang="en-US" altLang="ja-JP" sz="1200" baseline="0">
              <a:solidFill>
                <a:schemeClr val="dk1"/>
              </a:solidFill>
              <a:effectLst/>
              <a:latin typeface="+mn-lt"/>
              <a:ea typeface="+mn-ea"/>
              <a:cs typeface="+mn-cs"/>
            </a:rPr>
            <a:t>100.0</a:t>
          </a:r>
          <a:r>
            <a:rPr kumimoji="1" lang="ja-JP" altLang="ja-JP" sz="1200" baseline="0">
              <a:solidFill>
                <a:schemeClr val="dk1"/>
              </a:solidFill>
              <a:effectLst/>
              <a:latin typeface="+mn-lt"/>
              <a:ea typeface="+mn-ea"/>
              <a:cs typeface="+mn-cs"/>
            </a:rPr>
            <a:t>を下回っていると考えられる。</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90593</xdr:rowOff>
    </xdr:to>
    <xdr:cxnSp macro="">
      <xdr:nvCxnSpPr>
        <xdr:cNvPr id="249" name="直線コネクタ 248"/>
        <xdr:cNvCxnSpPr/>
      </xdr:nvCxnSpPr>
      <xdr:spPr>
        <a:xfrm flipV="1">
          <a:off x="17018000" y="13736320"/>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119804</xdr:rowOff>
    </xdr:from>
    <xdr:to>
      <xdr:col>24</xdr:col>
      <xdr:colOff>558800</xdr:colOff>
      <xdr:row>82</xdr:row>
      <xdr:rowOff>127846</xdr:rowOff>
    </xdr:to>
    <xdr:cxnSp macro="">
      <xdr:nvCxnSpPr>
        <xdr:cNvPr id="254" name="直線コネクタ 253"/>
        <xdr:cNvCxnSpPr/>
      </xdr:nvCxnSpPr>
      <xdr:spPr>
        <a:xfrm flipV="1">
          <a:off x="16179800" y="1417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57166</xdr:rowOff>
    </xdr:from>
    <xdr:ext cx="762000" cy="259045"/>
    <xdr:sp macro="" textlink="">
      <xdr:nvSpPr>
        <xdr:cNvPr id="255" name="給与水準   （国との比較）平均値テキスト"/>
        <xdr:cNvSpPr txBox="1"/>
      </xdr:nvSpPr>
      <xdr:spPr>
        <a:xfrm>
          <a:off x="17106900" y="14116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6" name="フローチャート : 判断 255"/>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127846</xdr:rowOff>
    </xdr:from>
    <xdr:to>
      <xdr:col>23</xdr:col>
      <xdr:colOff>406400</xdr:colOff>
      <xdr:row>84</xdr:row>
      <xdr:rowOff>82550</xdr:rowOff>
    </xdr:to>
    <xdr:cxnSp macro="">
      <xdr:nvCxnSpPr>
        <xdr:cNvPr id="257" name="直線コネクタ 256"/>
        <xdr:cNvCxnSpPr/>
      </xdr:nvCxnSpPr>
      <xdr:spPr>
        <a:xfrm flipV="1">
          <a:off x="15290800" y="1418674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58" name="フローチャート : 判断 257"/>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16104</xdr:rowOff>
    </xdr:from>
    <xdr:ext cx="736600" cy="259045"/>
    <xdr:sp macro="" textlink="">
      <xdr:nvSpPr>
        <xdr:cNvPr id="259" name="テキスト ボックス 258"/>
        <xdr:cNvSpPr txBox="1"/>
      </xdr:nvSpPr>
      <xdr:spPr>
        <a:xfrm>
          <a:off x="15798800" y="1424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84</xdr:row>
      <xdr:rowOff>82550</xdr:rowOff>
    </xdr:to>
    <xdr:cxnSp macro="">
      <xdr:nvCxnSpPr>
        <xdr:cNvPr id="260" name="直線コネクタ 259"/>
        <xdr:cNvCxnSpPr/>
      </xdr:nvCxnSpPr>
      <xdr:spPr>
        <a:xfrm>
          <a:off x="14401800" y="1429131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18204</xdr:rowOff>
    </xdr:from>
    <xdr:to>
      <xdr:col>22</xdr:col>
      <xdr:colOff>254000</xdr:colOff>
      <xdr:row>83</xdr:row>
      <xdr:rowOff>119804</xdr:rowOff>
    </xdr:to>
    <xdr:sp macro="" textlink="">
      <xdr:nvSpPr>
        <xdr:cNvPr id="261" name="フローチャート : 判断 260"/>
        <xdr:cNvSpPr/>
      </xdr:nvSpPr>
      <xdr:spPr>
        <a:xfrm>
          <a:off x="15240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62" name="テキスト ボックス 261"/>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88</xdr:row>
      <xdr:rowOff>48261</xdr:rowOff>
    </xdr:to>
    <xdr:cxnSp macro="">
      <xdr:nvCxnSpPr>
        <xdr:cNvPr id="263" name="直線コネクタ 262"/>
        <xdr:cNvCxnSpPr/>
      </xdr:nvCxnSpPr>
      <xdr:spPr>
        <a:xfrm flipV="1">
          <a:off x="13512800" y="1429131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4" name="フローチャート : 判断 263"/>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5" name="テキスト ボックス 264"/>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6" name="フローチャート : 判断 265"/>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7" name="テキスト ボックス 266"/>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69004</xdr:rowOff>
    </xdr:from>
    <xdr:to>
      <xdr:col>24</xdr:col>
      <xdr:colOff>609600</xdr:colOff>
      <xdr:row>82</xdr:row>
      <xdr:rowOff>170604</xdr:rowOff>
    </xdr:to>
    <xdr:sp macro="" textlink="">
      <xdr:nvSpPr>
        <xdr:cNvPr id="273" name="円/楕円 272"/>
        <xdr:cNvSpPr/>
      </xdr:nvSpPr>
      <xdr:spPr>
        <a:xfrm>
          <a:off x="169672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85531</xdr:rowOff>
    </xdr:from>
    <xdr:ext cx="762000" cy="259045"/>
    <xdr:sp macro="" textlink="">
      <xdr:nvSpPr>
        <xdr:cNvPr id="274" name="給与水準   （国との比較）該当値テキスト"/>
        <xdr:cNvSpPr txBox="1"/>
      </xdr:nvSpPr>
      <xdr:spPr>
        <a:xfrm>
          <a:off x="17106900" y="1397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77046</xdr:rowOff>
    </xdr:from>
    <xdr:to>
      <xdr:col>23</xdr:col>
      <xdr:colOff>457200</xdr:colOff>
      <xdr:row>83</xdr:row>
      <xdr:rowOff>7196</xdr:rowOff>
    </xdr:to>
    <xdr:sp macro="" textlink="">
      <xdr:nvSpPr>
        <xdr:cNvPr id="275" name="円/楕円 274"/>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17373</xdr:rowOff>
    </xdr:from>
    <xdr:ext cx="736600" cy="259045"/>
    <xdr:sp macro="" textlink="">
      <xdr:nvSpPr>
        <xdr:cNvPr id="276" name="テキスト ボックス 275"/>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8" name="テキスト ボックス 277"/>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79" name="円/楕円 278"/>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96538</xdr:rowOff>
    </xdr:from>
    <xdr:ext cx="762000" cy="259045"/>
    <xdr:sp macro="" textlink="">
      <xdr:nvSpPr>
        <xdr:cNvPr id="280" name="テキスト ボックス 279"/>
        <xdr:cNvSpPr txBox="1"/>
      </xdr:nvSpPr>
      <xdr:spPr>
        <a:xfrm>
          <a:off x="140208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人口千人当たり職員数が増加した主な要因は、平成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月</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日に県から本市に小中学校等の教職員</a:t>
          </a:r>
          <a:r>
            <a:rPr lang="en-US" altLang="ja-JP" sz="1050">
              <a:solidFill>
                <a:schemeClr val="dk1"/>
              </a:solidFill>
              <a:effectLst/>
              <a:latin typeface="+mn-lt"/>
              <a:ea typeface="+mn-ea"/>
              <a:cs typeface="+mn-cs"/>
            </a:rPr>
            <a:t>9,636</a:t>
          </a:r>
          <a:r>
            <a:rPr lang="ja-JP" altLang="ja-JP" sz="1050">
              <a:solidFill>
                <a:schemeClr val="dk1"/>
              </a:solidFill>
              <a:effectLst/>
              <a:latin typeface="+mn-lt"/>
              <a:ea typeface="+mn-ea"/>
              <a:cs typeface="+mn-cs"/>
            </a:rPr>
            <a:t>人が移管されたためである。</a:t>
          </a:r>
          <a:endParaRPr lang="ja-JP" altLang="ja-JP" sz="1200">
            <a:effectLst/>
          </a:endParaRPr>
        </a:p>
        <a:p>
          <a:r>
            <a:rPr lang="ja-JP" altLang="ja-JP" sz="1050">
              <a:solidFill>
                <a:schemeClr val="dk1"/>
              </a:solidFill>
              <a:effectLst/>
              <a:latin typeface="+mn-lt"/>
              <a:ea typeface="+mn-ea"/>
              <a:cs typeface="+mn-cs"/>
            </a:rPr>
            <a:t>　小中学校等の教職員の移管という特殊事情を除いた部分については、</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月に策定した「平成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度定員管理の方針」において事務の集約化や施設のあり方の見直し、事務の委託化・嘱託化等により職員数を見直し、必要度・重要度のより高い事務事業に重点的に職員を配置しているが、人口千人当たり職員数は類似団体内平均値を上回っている。これは高校等の市立教育機関数や、保育所等の直営福祉施設数の差が主な要因であると考えられる。同計画では</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年度職員数に対し、</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年度当初までに公営企業及び県から移管された小中学校等の教職員等を除き、</a:t>
          </a:r>
          <a:r>
            <a:rPr lang="en-US" altLang="ja-JP" sz="1050">
              <a:solidFill>
                <a:schemeClr val="dk1"/>
              </a:solidFill>
              <a:effectLst/>
              <a:latin typeface="+mn-lt"/>
              <a:ea typeface="+mn-ea"/>
              <a:cs typeface="+mn-cs"/>
            </a:rPr>
            <a:t>100</a:t>
          </a:r>
          <a:r>
            <a:rPr lang="ja-JP" altLang="ja-JP" sz="1050">
              <a:solidFill>
                <a:schemeClr val="dk1"/>
              </a:solidFill>
              <a:effectLst/>
              <a:latin typeface="+mn-lt"/>
              <a:ea typeface="+mn-ea"/>
              <a:cs typeface="+mn-cs"/>
            </a:rPr>
            <a:t>人程度の純減を目指しており、継続して組織の簡略化、効率化を図り、職員の適切な定員管理に努める。</a:t>
          </a:r>
          <a:endParaRPr lang="ja-JP" altLang="ja-JP" sz="1200">
            <a:effectLst/>
          </a:endParaRPr>
        </a:p>
        <a:p>
          <a:r>
            <a:rPr lang="en-US" altLang="ja-JP" sz="1050">
              <a:solidFill>
                <a:schemeClr val="dk1"/>
              </a:solidFill>
              <a:effectLst/>
              <a:latin typeface="+mn-lt"/>
              <a:ea typeface="+mn-ea"/>
              <a:cs typeface="+mn-cs"/>
            </a:rPr>
            <a:t> </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0" name="直線コネクタ 309"/>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1"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2" name="直線コネクタ 311"/>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3"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4" name="直線コネクタ 313"/>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90551</xdr:rowOff>
    </xdr:from>
    <xdr:to>
      <xdr:col>24</xdr:col>
      <xdr:colOff>558800</xdr:colOff>
      <xdr:row>66</xdr:row>
      <xdr:rowOff>77724</xdr:rowOff>
    </xdr:to>
    <xdr:cxnSp macro="">
      <xdr:nvCxnSpPr>
        <xdr:cNvPr id="315" name="直線コネクタ 314"/>
        <xdr:cNvCxnSpPr/>
      </xdr:nvCxnSpPr>
      <xdr:spPr>
        <a:xfrm>
          <a:off x="16179800" y="10377551"/>
          <a:ext cx="8382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16"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7" name="フローチャート : 判断 316"/>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90551</xdr:rowOff>
    </xdr:from>
    <xdr:to>
      <xdr:col>23</xdr:col>
      <xdr:colOff>406400</xdr:colOff>
      <xdr:row>60</xdr:row>
      <xdr:rowOff>107442</xdr:rowOff>
    </xdr:to>
    <xdr:cxnSp macro="">
      <xdr:nvCxnSpPr>
        <xdr:cNvPr id="318" name="直線コネクタ 317"/>
        <xdr:cNvCxnSpPr/>
      </xdr:nvCxnSpPr>
      <xdr:spPr>
        <a:xfrm flipV="1">
          <a:off x="15290800" y="1037755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9" name="フローチャート : 判断 318"/>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0" name="テキスト ボックス 319"/>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119507</xdr:rowOff>
    </xdr:to>
    <xdr:cxnSp macro="">
      <xdr:nvCxnSpPr>
        <xdr:cNvPr id="321" name="直線コネクタ 320"/>
        <xdr:cNvCxnSpPr/>
      </xdr:nvCxnSpPr>
      <xdr:spPr>
        <a:xfrm flipV="1">
          <a:off x="14401800" y="103944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2" name="フローチャート : 判断 321"/>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3" name="テキスト ボックス 322"/>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119507</xdr:rowOff>
    </xdr:from>
    <xdr:to>
      <xdr:col>21</xdr:col>
      <xdr:colOff>0</xdr:colOff>
      <xdr:row>60</xdr:row>
      <xdr:rowOff>121920</xdr:rowOff>
    </xdr:to>
    <xdr:cxnSp macro="">
      <xdr:nvCxnSpPr>
        <xdr:cNvPr id="324" name="直線コネクタ 323"/>
        <xdr:cNvCxnSpPr/>
      </xdr:nvCxnSpPr>
      <xdr:spPr>
        <a:xfrm flipV="1">
          <a:off x="13512800" y="1040650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5" name="フローチャート : 判断 324"/>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26" name="テキスト ボックス 325"/>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7" name="フローチャート : 判断 326"/>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28" name="テキスト ボックス 327"/>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26924</xdr:rowOff>
    </xdr:from>
    <xdr:to>
      <xdr:col>24</xdr:col>
      <xdr:colOff>609600</xdr:colOff>
      <xdr:row>66</xdr:row>
      <xdr:rowOff>128524</xdr:rowOff>
    </xdr:to>
    <xdr:sp macro="" textlink="">
      <xdr:nvSpPr>
        <xdr:cNvPr id="334" name="円/楕円 333"/>
        <xdr:cNvSpPr/>
      </xdr:nvSpPr>
      <xdr:spPr>
        <a:xfrm>
          <a:off x="16967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170451</xdr:rowOff>
    </xdr:from>
    <xdr:ext cx="762000" cy="259045"/>
    <xdr:sp macro="" textlink="">
      <xdr:nvSpPr>
        <xdr:cNvPr id="335" name="定員管理の状況該当値テキスト"/>
        <xdr:cNvSpPr txBox="1"/>
      </xdr:nvSpPr>
      <xdr:spPr>
        <a:xfrm>
          <a:off x="17106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39751</xdr:rowOff>
    </xdr:from>
    <xdr:to>
      <xdr:col>23</xdr:col>
      <xdr:colOff>457200</xdr:colOff>
      <xdr:row>60</xdr:row>
      <xdr:rowOff>141351</xdr:rowOff>
    </xdr:to>
    <xdr:sp macro="" textlink="">
      <xdr:nvSpPr>
        <xdr:cNvPr id="336" name="円/楕円 335"/>
        <xdr:cNvSpPr/>
      </xdr:nvSpPr>
      <xdr:spPr>
        <a:xfrm>
          <a:off x="16129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126128</xdr:rowOff>
    </xdr:from>
    <xdr:ext cx="736600" cy="259045"/>
    <xdr:sp macro="" textlink="">
      <xdr:nvSpPr>
        <xdr:cNvPr id="337" name="テキスト ボックス 336"/>
        <xdr:cNvSpPr txBox="1"/>
      </xdr:nvSpPr>
      <xdr:spPr>
        <a:xfrm>
          <a:off x="15798800" y="1041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8" name="円/楕円 337"/>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143019</xdr:rowOff>
    </xdr:from>
    <xdr:ext cx="762000" cy="259045"/>
    <xdr:sp macro="" textlink="">
      <xdr:nvSpPr>
        <xdr:cNvPr id="339" name="テキスト ボックス 338"/>
        <xdr:cNvSpPr txBox="1"/>
      </xdr:nvSpPr>
      <xdr:spPr>
        <a:xfrm>
          <a:off x="14909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40" name="円/楕円 339"/>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155084</xdr:rowOff>
    </xdr:from>
    <xdr:ext cx="762000" cy="259045"/>
    <xdr:sp macro="" textlink="">
      <xdr:nvSpPr>
        <xdr:cNvPr id="341" name="テキスト ボックス 340"/>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2" name="円/楕円 341"/>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3" name="テキスト ボックス 342"/>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類似団体内平均値と比べると</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ポイント高く、前年度と比べると</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ポイント減少している。</a:t>
          </a:r>
          <a:endParaRPr lang="ja-JP" altLang="ja-JP" sz="1200">
            <a:effectLst/>
          </a:endParaRPr>
        </a:p>
        <a:p>
          <a:r>
            <a:rPr kumimoji="1" lang="ja-JP" altLang="ja-JP" sz="1200">
              <a:solidFill>
                <a:schemeClr val="dk1"/>
              </a:solidFill>
              <a:effectLst/>
              <a:latin typeface="+mn-lt"/>
              <a:ea typeface="+mn-ea"/>
              <a:cs typeface="+mn-cs"/>
            </a:rPr>
            <a:t>　これは、地方債の元利償還金が減少したこと等によるものである。</a:t>
          </a:r>
          <a:endParaRPr lang="ja-JP" altLang="ja-JP" sz="1200">
            <a:effectLst/>
          </a:endParaRPr>
        </a:p>
        <a:p>
          <a:r>
            <a:rPr kumimoji="1" lang="ja-JP" altLang="ja-JP" sz="12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5" name="直線コネクタ 374"/>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36891</xdr:rowOff>
    </xdr:to>
    <xdr:cxnSp macro="">
      <xdr:nvCxnSpPr>
        <xdr:cNvPr id="380" name="直線コネクタ 379"/>
        <xdr:cNvCxnSpPr/>
      </xdr:nvCxnSpPr>
      <xdr:spPr>
        <a:xfrm flipV="1">
          <a:off x="16179800" y="7134376"/>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1"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2" name="フローチャート : 判断 381"/>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42</xdr:row>
      <xdr:rowOff>71362</xdr:rowOff>
    </xdr:to>
    <xdr:cxnSp macro="">
      <xdr:nvCxnSpPr>
        <xdr:cNvPr id="383" name="直線コネクタ 382"/>
        <xdr:cNvCxnSpPr/>
      </xdr:nvCxnSpPr>
      <xdr:spPr>
        <a:xfrm flipV="1">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4" name="フローチャート : 判断 383"/>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5" name="テキスト ボックス 384"/>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71362</xdr:rowOff>
    </xdr:to>
    <xdr:cxnSp macro="">
      <xdr:nvCxnSpPr>
        <xdr:cNvPr id="386" name="直線コネクタ 385"/>
        <xdr:cNvCxnSpPr/>
      </xdr:nvCxnSpPr>
      <xdr:spPr>
        <a:xfrm>
          <a:off x="14401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25400</xdr:rowOff>
    </xdr:to>
    <xdr:cxnSp macro="">
      <xdr:nvCxnSpPr>
        <xdr:cNvPr id="389" name="直線コネクタ 388"/>
        <xdr:cNvCxnSpPr/>
      </xdr:nvCxnSpPr>
      <xdr:spPr>
        <a:xfrm>
          <a:off x="13512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0" name="フローチャート : 判断 38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1" name="テキスト ボックス 39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2" name="フローチャート : 判断 391"/>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3" name="テキスト ボックス 392"/>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399" name="円/楕円 398"/>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0"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1" name="円/楕円 400"/>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2" name="テキスト ボックス 401"/>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403" name="円/楕円 402"/>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106939</xdr:rowOff>
    </xdr:from>
    <xdr:ext cx="762000" cy="259045"/>
    <xdr:sp macro="" textlink="">
      <xdr:nvSpPr>
        <xdr:cNvPr id="404" name="テキスト ボックス 403"/>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5" name="円/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7" name="円/楕円 406"/>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408" name="テキスト ボックス 407"/>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類似団体内平均値と比べると</a:t>
          </a:r>
          <a:r>
            <a:rPr kumimoji="1" lang="en-US" altLang="ja-JP" sz="1200">
              <a:solidFill>
                <a:schemeClr val="dk1"/>
              </a:solidFill>
              <a:effectLst/>
              <a:latin typeface="+mn-lt"/>
              <a:ea typeface="+mn-ea"/>
              <a:cs typeface="+mn-cs"/>
            </a:rPr>
            <a:t>23.1</a:t>
          </a:r>
          <a:r>
            <a:rPr kumimoji="1" lang="ja-JP" altLang="ja-JP" sz="1200">
              <a:solidFill>
                <a:schemeClr val="dk1"/>
              </a:solidFill>
              <a:effectLst/>
              <a:latin typeface="+mn-lt"/>
              <a:ea typeface="+mn-ea"/>
              <a:cs typeface="+mn-cs"/>
            </a:rPr>
            <a:t>ポイント高く、前年度と比べると</a:t>
          </a:r>
          <a:r>
            <a:rPr kumimoji="1" lang="en-US" altLang="ja-JP" sz="1200">
              <a:solidFill>
                <a:schemeClr val="dk1"/>
              </a:solidFill>
              <a:effectLst/>
              <a:latin typeface="+mn-lt"/>
              <a:ea typeface="+mn-ea"/>
              <a:cs typeface="+mn-cs"/>
            </a:rPr>
            <a:t>8.6</a:t>
          </a:r>
          <a:r>
            <a:rPr kumimoji="1" lang="ja-JP" altLang="ja-JP" sz="1200">
              <a:solidFill>
                <a:schemeClr val="dk1"/>
              </a:solidFill>
              <a:effectLst/>
              <a:latin typeface="+mn-lt"/>
              <a:ea typeface="+mn-ea"/>
              <a:cs typeface="+mn-cs"/>
            </a:rPr>
            <a:t>ポイント減少している。</a:t>
          </a:r>
          <a:endParaRPr lang="ja-JP" altLang="ja-JP" sz="1200">
            <a:effectLst/>
          </a:endParaRPr>
        </a:p>
        <a:p>
          <a:r>
            <a:rPr kumimoji="1" lang="ja-JP" altLang="ja-JP" sz="1200">
              <a:solidFill>
                <a:schemeClr val="dk1"/>
              </a:solidFill>
              <a:effectLst/>
              <a:latin typeface="+mn-lt"/>
              <a:ea typeface="+mn-ea"/>
              <a:cs typeface="+mn-cs"/>
            </a:rPr>
            <a:t>　これは、地方債現在高が減少したこと、下水道等の公営企業債等繰入見込額が減少したこと及び土地開発公社等の設立法人等の負債額等負担見込額が減少したこと等による。</a:t>
          </a:r>
          <a:endParaRPr lang="ja-JP" altLang="ja-JP" sz="1200">
            <a:effectLst/>
          </a:endParaRPr>
        </a:p>
        <a:p>
          <a:r>
            <a:rPr kumimoji="1" lang="ja-JP" altLang="ja-JP" sz="12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5" name="直線コネクタ 434"/>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6"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7" name="直線コネクタ 436"/>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34849</xdr:rowOff>
    </xdr:from>
    <xdr:to>
      <xdr:col>24</xdr:col>
      <xdr:colOff>558800</xdr:colOff>
      <xdr:row>18</xdr:row>
      <xdr:rowOff>76352</xdr:rowOff>
    </xdr:to>
    <xdr:cxnSp macro="">
      <xdr:nvCxnSpPr>
        <xdr:cNvPr id="440" name="直線コネクタ 439"/>
        <xdr:cNvCxnSpPr/>
      </xdr:nvCxnSpPr>
      <xdr:spPr>
        <a:xfrm flipV="1">
          <a:off x="16179800" y="3120949"/>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1"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2" name="フローチャート : 判断 441"/>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76352</xdr:rowOff>
    </xdr:from>
    <xdr:to>
      <xdr:col>23</xdr:col>
      <xdr:colOff>406400</xdr:colOff>
      <xdr:row>18</xdr:row>
      <xdr:rowOff>107721</xdr:rowOff>
    </xdr:to>
    <xdr:cxnSp macro="">
      <xdr:nvCxnSpPr>
        <xdr:cNvPr id="443" name="直線コネクタ 442"/>
        <xdr:cNvCxnSpPr/>
      </xdr:nvCxnSpPr>
      <xdr:spPr>
        <a:xfrm flipV="1">
          <a:off x="15290800" y="31624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4" name="フローチャート : 判断 44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5" name="テキスト ボックス 44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107721</xdr:rowOff>
    </xdr:from>
    <xdr:to>
      <xdr:col>22</xdr:col>
      <xdr:colOff>203200</xdr:colOff>
      <xdr:row>18</xdr:row>
      <xdr:rowOff>160807</xdr:rowOff>
    </xdr:to>
    <xdr:cxnSp macro="">
      <xdr:nvCxnSpPr>
        <xdr:cNvPr id="446" name="直線コネクタ 445"/>
        <xdr:cNvCxnSpPr/>
      </xdr:nvCxnSpPr>
      <xdr:spPr>
        <a:xfrm flipV="1">
          <a:off x="14401800" y="319382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7" name="フローチャート : 判断 446"/>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48" name="テキスト ボックス 447"/>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160807</xdr:rowOff>
    </xdr:from>
    <xdr:to>
      <xdr:col>21</xdr:col>
      <xdr:colOff>0</xdr:colOff>
      <xdr:row>19</xdr:row>
      <xdr:rowOff>102769</xdr:rowOff>
    </xdr:to>
    <xdr:cxnSp macro="">
      <xdr:nvCxnSpPr>
        <xdr:cNvPr id="449" name="直線コネクタ 448"/>
        <xdr:cNvCxnSpPr/>
      </xdr:nvCxnSpPr>
      <xdr:spPr>
        <a:xfrm flipV="1">
          <a:off x="13512800" y="3246907"/>
          <a:ext cx="889000" cy="1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0" name="フローチャート : 判断 449"/>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51" name="テキスト ボックス 450"/>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2" name="フローチャート : 判断 451"/>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53" name="テキスト ボックス 452"/>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155499</xdr:rowOff>
    </xdr:from>
    <xdr:to>
      <xdr:col>24</xdr:col>
      <xdr:colOff>609600</xdr:colOff>
      <xdr:row>18</xdr:row>
      <xdr:rowOff>85649</xdr:rowOff>
    </xdr:to>
    <xdr:sp macro="" textlink="">
      <xdr:nvSpPr>
        <xdr:cNvPr id="459" name="円/楕円 458"/>
        <xdr:cNvSpPr/>
      </xdr:nvSpPr>
      <xdr:spPr>
        <a:xfrm>
          <a:off x="169672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127576</xdr:rowOff>
    </xdr:from>
    <xdr:ext cx="762000" cy="259045"/>
    <xdr:sp macro="" textlink="">
      <xdr:nvSpPr>
        <xdr:cNvPr id="460" name="将来負担の状況該当値テキスト"/>
        <xdr:cNvSpPr txBox="1"/>
      </xdr:nvSpPr>
      <xdr:spPr>
        <a:xfrm>
          <a:off x="17106900" y="30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25552</xdr:rowOff>
    </xdr:from>
    <xdr:to>
      <xdr:col>23</xdr:col>
      <xdr:colOff>457200</xdr:colOff>
      <xdr:row>18</xdr:row>
      <xdr:rowOff>127152</xdr:rowOff>
    </xdr:to>
    <xdr:sp macro="" textlink="">
      <xdr:nvSpPr>
        <xdr:cNvPr id="461" name="円/楕円 460"/>
        <xdr:cNvSpPr/>
      </xdr:nvSpPr>
      <xdr:spPr>
        <a:xfrm>
          <a:off x="16129000" y="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111929</xdr:rowOff>
    </xdr:from>
    <xdr:ext cx="736600" cy="259045"/>
    <xdr:sp macro="" textlink="">
      <xdr:nvSpPr>
        <xdr:cNvPr id="462" name="テキスト ボックス 461"/>
        <xdr:cNvSpPr txBox="1"/>
      </xdr:nvSpPr>
      <xdr:spPr>
        <a:xfrm>
          <a:off x="15798800" y="31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56921</xdr:rowOff>
    </xdr:from>
    <xdr:to>
      <xdr:col>22</xdr:col>
      <xdr:colOff>254000</xdr:colOff>
      <xdr:row>18</xdr:row>
      <xdr:rowOff>158521</xdr:rowOff>
    </xdr:to>
    <xdr:sp macro="" textlink="">
      <xdr:nvSpPr>
        <xdr:cNvPr id="463" name="円/楕円 462"/>
        <xdr:cNvSpPr/>
      </xdr:nvSpPr>
      <xdr:spPr>
        <a:xfrm>
          <a:off x="15240000" y="3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143298</xdr:rowOff>
    </xdr:from>
    <xdr:ext cx="762000" cy="259045"/>
    <xdr:sp macro="" textlink="">
      <xdr:nvSpPr>
        <xdr:cNvPr id="464" name="テキスト ボックス 463"/>
        <xdr:cNvSpPr txBox="1"/>
      </xdr:nvSpPr>
      <xdr:spPr>
        <a:xfrm>
          <a:off x="14909800" y="322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110007</xdr:rowOff>
    </xdr:from>
    <xdr:to>
      <xdr:col>21</xdr:col>
      <xdr:colOff>50800</xdr:colOff>
      <xdr:row>19</xdr:row>
      <xdr:rowOff>40157</xdr:rowOff>
    </xdr:to>
    <xdr:sp macro="" textlink="">
      <xdr:nvSpPr>
        <xdr:cNvPr id="465" name="円/楕円 464"/>
        <xdr:cNvSpPr/>
      </xdr:nvSpPr>
      <xdr:spPr>
        <a:xfrm>
          <a:off x="14351000" y="31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24934</xdr:rowOff>
    </xdr:from>
    <xdr:ext cx="762000" cy="259045"/>
    <xdr:sp macro="" textlink="">
      <xdr:nvSpPr>
        <xdr:cNvPr id="466" name="テキスト ボックス 465"/>
        <xdr:cNvSpPr txBox="1"/>
      </xdr:nvSpPr>
      <xdr:spPr>
        <a:xfrm>
          <a:off x="14020800" y="32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51969</xdr:rowOff>
    </xdr:from>
    <xdr:to>
      <xdr:col>19</xdr:col>
      <xdr:colOff>533400</xdr:colOff>
      <xdr:row>19</xdr:row>
      <xdr:rowOff>153569</xdr:rowOff>
    </xdr:to>
    <xdr:sp macro="" textlink="">
      <xdr:nvSpPr>
        <xdr:cNvPr id="467" name="円/楕円 466"/>
        <xdr:cNvSpPr/>
      </xdr:nvSpPr>
      <xdr:spPr>
        <a:xfrm>
          <a:off x="13462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138346</xdr:rowOff>
    </xdr:from>
    <xdr:ext cx="762000" cy="259045"/>
    <xdr:sp macro="" textlink="">
      <xdr:nvSpPr>
        <xdr:cNvPr id="468" name="テキスト ボックス 467"/>
        <xdr:cNvSpPr txBox="1"/>
      </xdr:nvSpPr>
      <xdr:spPr>
        <a:xfrm>
          <a:off x="13131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人件費については、定員管理の方針に基づき、計画的に職員数の見直しなどを行っていることから、平成</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27</a:t>
          </a:r>
          <a:r>
            <a:rPr kumimoji="1" lang="ja-JP" altLang="en-US" sz="1200">
              <a:latin typeface="ＭＳ Ｐゴシック"/>
            </a:rPr>
            <a:t>年度まで減少している。人件費に係る経常収支比率は、平成</a:t>
          </a:r>
          <a:r>
            <a:rPr kumimoji="1" lang="en-US" altLang="ja-JP" sz="1200">
              <a:latin typeface="ＭＳ Ｐゴシック"/>
            </a:rPr>
            <a:t>28</a:t>
          </a:r>
          <a:r>
            <a:rPr kumimoji="1" lang="ja-JP" altLang="en-US" sz="1200">
              <a:latin typeface="ＭＳ Ｐゴシック"/>
            </a:rPr>
            <a:t>年度については発達障害者対応支援員の拡充などにより、前年度に比べて</a:t>
          </a:r>
          <a:r>
            <a:rPr kumimoji="1" lang="en-US" altLang="ja-JP" sz="1200">
              <a:latin typeface="ＭＳ Ｐゴシック"/>
            </a:rPr>
            <a:t>0.7</a:t>
          </a:r>
          <a:r>
            <a:rPr kumimoji="1" lang="ja-JP" altLang="en-US" sz="1200">
              <a:latin typeface="ＭＳ Ｐゴシック"/>
            </a:rPr>
            <a:t>ポイント増加し、</a:t>
          </a:r>
          <a:r>
            <a:rPr kumimoji="1" lang="en-US" altLang="ja-JP" sz="1200">
              <a:latin typeface="ＭＳ Ｐゴシック"/>
            </a:rPr>
            <a:t>24.6</a:t>
          </a:r>
          <a:r>
            <a:rPr kumimoji="1" lang="ja-JP" altLang="en-US" sz="1200">
              <a:latin typeface="ＭＳ Ｐゴシック"/>
            </a:rPr>
            <a:t>％となった。また、次頁の人件費及び人件費に準ずる費用の人口</a:t>
          </a:r>
          <a:r>
            <a:rPr kumimoji="1" lang="en-US" altLang="ja-JP" sz="1200">
              <a:latin typeface="ＭＳ Ｐゴシック"/>
            </a:rPr>
            <a:t>1</a:t>
          </a:r>
          <a:r>
            <a:rPr kumimoji="1" lang="ja-JP" altLang="en-US" sz="1200">
              <a:latin typeface="ＭＳ Ｐゴシック"/>
            </a:rPr>
            <a:t>人当たりの歳出決算額及び人口</a:t>
          </a:r>
          <a:r>
            <a:rPr kumimoji="1" lang="en-US" altLang="ja-JP" sz="1200">
              <a:latin typeface="ＭＳ Ｐゴシック"/>
            </a:rPr>
            <a:t>1,000</a:t>
          </a:r>
          <a:r>
            <a:rPr kumimoji="1" lang="ja-JP" altLang="en-US" sz="1200">
              <a:latin typeface="ＭＳ Ｐゴシック"/>
            </a:rPr>
            <a:t>人当たりの職員数ともに、依然として類似団体内平均値を上回っている。その理由及び分析については、（</a:t>
          </a:r>
          <a:r>
            <a:rPr kumimoji="1" lang="en-US" altLang="ja-JP" sz="1200">
              <a:latin typeface="ＭＳ Ｐゴシック"/>
            </a:rPr>
            <a:t>3</a:t>
          </a:r>
          <a:r>
            <a:rPr kumimoji="1" lang="ja-JP" altLang="en-US" sz="1200">
              <a:latin typeface="ＭＳ Ｐゴシック"/>
            </a:rPr>
            <a:t>）市町村財政比較分析表の「定員管理の状況」分析欄を参照。</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57150</xdr:rowOff>
    </xdr:from>
    <xdr:to>
      <xdr:col>7</xdr:col>
      <xdr:colOff>15875</xdr:colOff>
      <xdr:row>37</xdr:row>
      <xdr:rowOff>146050</xdr:rowOff>
    </xdr:to>
    <xdr:cxnSp macro="">
      <xdr:nvCxnSpPr>
        <xdr:cNvPr id="66" name="直線コネクタ 65"/>
        <xdr:cNvCxnSpPr/>
      </xdr:nvCxnSpPr>
      <xdr:spPr>
        <a:xfrm>
          <a:off x="3987800" y="6400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57150</xdr:rowOff>
    </xdr:from>
    <xdr:to>
      <xdr:col>5</xdr:col>
      <xdr:colOff>549275</xdr:colOff>
      <xdr:row>37</xdr:row>
      <xdr:rowOff>146050</xdr:rowOff>
    </xdr:to>
    <xdr:cxnSp macro="">
      <xdr:nvCxnSpPr>
        <xdr:cNvPr id="69" name="直線コネクタ 68"/>
        <xdr:cNvCxnSpPr/>
      </xdr:nvCxnSpPr>
      <xdr:spPr>
        <a:xfrm flipV="1">
          <a:off x="3098800" y="640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76200</xdr:rowOff>
    </xdr:to>
    <xdr:cxnSp macro="">
      <xdr:nvCxnSpPr>
        <xdr:cNvPr id="72" name="直線コネクタ 71"/>
        <xdr:cNvCxnSpPr/>
      </xdr:nvCxnSpPr>
      <xdr:spPr>
        <a:xfrm flipV="1">
          <a:off x="2209800" y="648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38</xdr:row>
      <xdr:rowOff>127000</xdr:rowOff>
    </xdr:to>
    <xdr:cxnSp macro="">
      <xdr:nvCxnSpPr>
        <xdr:cNvPr id="75" name="直線コネクタ 74"/>
        <xdr:cNvCxnSpPr/>
      </xdr:nvCxnSpPr>
      <xdr:spPr>
        <a:xfrm flipV="1">
          <a:off x="1320800" y="659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6350</xdr:rowOff>
    </xdr:from>
    <xdr:to>
      <xdr:col>5</xdr:col>
      <xdr:colOff>600075</xdr:colOff>
      <xdr:row>37</xdr:row>
      <xdr:rowOff>107950</xdr:rowOff>
    </xdr:to>
    <xdr:sp macro="" textlink="">
      <xdr:nvSpPr>
        <xdr:cNvPr id="87" name="円/楕円 86"/>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92727</xdr:rowOff>
    </xdr:from>
    <xdr:ext cx="736600" cy="259045"/>
    <xdr:sp macro="" textlink="">
      <xdr:nvSpPr>
        <xdr:cNvPr id="88" name="テキスト ボックス 87"/>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1" name="円/楕円 90"/>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92" name="テキスト ボックス 91"/>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a:t>
          </a:r>
          <a:r>
            <a:rPr kumimoji="1" lang="en-US" altLang="ja-JP" sz="1200">
              <a:latin typeface="ＭＳ Ｐゴシック"/>
            </a:rPr>
            <a:t>11.8</a:t>
          </a:r>
          <a:r>
            <a:rPr kumimoji="1" lang="ja-JP" altLang="en-US" sz="1200">
              <a:latin typeface="ＭＳ Ｐゴシック"/>
            </a:rPr>
            <a:t>％で、平成</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11.0</a:t>
          </a:r>
          <a:r>
            <a:rPr kumimoji="1" lang="ja-JP" altLang="en-US" sz="1200">
              <a:latin typeface="ＭＳ Ｐゴシック"/>
            </a:rPr>
            <a:t>％前後を推移している。</a:t>
          </a:r>
          <a:r>
            <a:rPr kumimoji="1" lang="en-US" altLang="ja-JP" sz="1200">
              <a:latin typeface="ＭＳ Ｐゴシック"/>
            </a:rPr>
            <a:t>28</a:t>
          </a:r>
          <a:r>
            <a:rPr kumimoji="1" lang="ja-JP" altLang="en-US" sz="1200">
              <a:latin typeface="ＭＳ Ｐゴシック"/>
            </a:rPr>
            <a:t>年度は前年度と比べて</a:t>
          </a:r>
          <a:r>
            <a:rPr kumimoji="1" lang="en-US" altLang="ja-JP" sz="1200">
              <a:latin typeface="ＭＳ Ｐゴシック"/>
            </a:rPr>
            <a:t>0.2</a:t>
          </a:r>
          <a:r>
            <a:rPr kumimoji="1" lang="ja-JP" altLang="en-US" sz="1200">
              <a:latin typeface="ＭＳ Ｐゴシック"/>
            </a:rPr>
            <a:t>ポイント増加したものの、類似団体内平均値と比べて低い水準を維持している。これは施設運営の効率化や光熱水費の削減などに努めてきた結果であると考えられる。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6350</xdr:rowOff>
    </xdr:to>
    <xdr:cxnSp macro="">
      <xdr:nvCxnSpPr>
        <xdr:cNvPr id="127" name="直線コネクタ 126"/>
        <xdr:cNvCxnSpPr/>
      </xdr:nvCxnSpPr>
      <xdr:spPr>
        <a:xfrm>
          <a:off x="15671800" y="255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152400</xdr:rowOff>
    </xdr:to>
    <xdr:cxnSp macro="">
      <xdr:nvCxnSpPr>
        <xdr:cNvPr id="130" name="直線コネクタ 129"/>
        <xdr:cNvCxnSpPr/>
      </xdr:nvCxnSpPr>
      <xdr:spPr>
        <a:xfrm>
          <a:off x="14782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101600</xdr:rowOff>
    </xdr:to>
    <xdr:cxnSp macro="">
      <xdr:nvCxnSpPr>
        <xdr:cNvPr id="133" name="直線コネクタ 132"/>
        <xdr:cNvCxnSpPr/>
      </xdr:nvCxnSpPr>
      <xdr:spPr>
        <a:xfrm>
          <a:off x="13893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88900</xdr:rowOff>
    </xdr:to>
    <xdr:cxnSp macro="">
      <xdr:nvCxnSpPr>
        <xdr:cNvPr id="136" name="直線コネクタ 135"/>
        <xdr:cNvCxnSpPr/>
      </xdr:nvCxnSpPr>
      <xdr:spPr>
        <a:xfrm>
          <a:off x="13004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50800</xdr:rowOff>
    </xdr:from>
    <xdr:to>
      <xdr:col>21</xdr:col>
      <xdr:colOff>412750</xdr:colOff>
      <xdr:row>14</xdr:row>
      <xdr:rowOff>152400</xdr:rowOff>
    </xdr:to>
    <xdr:sp macro="" textlink="">
      <xdr:nvSpPr>
        <xdr:cNvPr id="150" name="円/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a:t>
          </a:r>
          <a:r>
            <a:rPr kumimoji="1" lang="en-US" altLang="ja-JP" sz="1200">
              <a:latin typeface="ＭＳ Ｐゴシック"/>
            </a:rPr>
            <a:t>17.6</a:t>
          </a:r>
          <a:r>
            <a:rPr kumimoji="1" lang="ja-JP" altLang="en-US" sz="1200">
              <a:latin typeface="ＭＳ Ｐゴシック"/>
            </a:rPr>
            <a:t>％と類似団体内平均値と比べて高い水準にある。また、平成</a:t>
          </a:r>
          <a:r>
            <a:rPr kumimoji="1" lang="en-US" altLang="ja-JP" sz="1200">
              <a:latin typeface="ＭＳ Ｐゴシック"/>
            </a:rPr>
            <a:t>27</a:t>
          </a:r>
          <a:r>
            <a:rPr kumimoji="1" lang="ja-JP" altLang="en-US" sz="1200">
              <a:latin typeface="ＭＳ Ｐゴシック"/>
            </a:rPr>
            <a:t>年度は経常経費充当一般財源等の増加、子ども子育て支援新制度の導入により、一時的に扶助費の経常収支比率が減少したものの、増加傾向にあり、</a:t>
          </a:r>
          <a:r>
            <a:rPr kumimoji="1" lang="en-US" altLang="ja-JP" sz="1200">
              <a:latin typeface="ＭＳ Ｐゴシック"/>
            </a:rPr>
            <a:t>28</a:t>
          </a:r>
          <a:r>
            <a:rPr kumimoji="1" lang="ja-JP" altLang="en-US" sz="1200">
              <a:latin typeface="ＭＳ Ｐゴシック"/>
            </a:rPr>
            <a:t>年度は社会福祉施策に係る経費や児童福祉施策に係る経費の増などにより、前年度に比べて</a:t>
          </a:r>
          <a:r>
            <a:rPr kumimoji="1" lang="en-US" altLang="ja-JP" sz="1200">
              <a:latin typeface="ＭＳ Ｐゴシック"/>
            </a:rPr>
            <a:t>0.9</a:t>
          </a:r>
          <a:r>
            <a:rPr kumimoji="1" lang="ja-JP" altLang="en-US" sz="1200">
              <a:latin typeface="ＭＳ Ｐゴシック"/>
            </a:rPr>
            <a:t>ポイント増加した。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59</xdr:row>
      <xdr:rowOff>31750</xdr:rowOff>
    </xdr:to>
    <xdr:cxnSp macro="">
      <xdr:nvCxnSpPr>
        <xdr:cNvPr id="188" name="直線コネクタ 187"/>
        <xdr:cNvCxnSpPr/>
      </xdr:nvCxnSpPr>
      <xdr:spPr>
        <a:xfrm>
          <a:off x="3987800" y="9975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59</xdr:row>
      <xdr:rowOff>31750</xdr:rowOff>
    </xdr:to>
    <xdr:cxnSp macro="">
      <xdr:nvCxnSpPr>
        <xdr:cNvPr id="191" name="直線コネクタ 190"/>
        <xdr:cNvCxnSpPr/>
      </xdr:nvCxnSpPr>
      <xdr:spPr>
        <a:xfrm flipV="1">
          <a:off x="3098800" y="9975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31750</xdr:rowOff>
    </xdr:to>
    <xdr:cxnSp macro="">
      <xdr:nvCxnSpPr>
        <xdr:cNvPr id="194" name="直線コネクタ 193"/>
        <xdr:cNvCxnSpPr/>
      </xdr:nvCxnSpPr>
      <xdr:spPr>
        <a:xfrm>
          <a:off x="2209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88900</xdr:rowOff>
    </xdr:to>
    <xdr:cxnSp macro="">
      <xdr:nvCxnSpPr>
        <xdr:cNvPr id="197" name="直線コネクタ 196"/>
        <xdr:cNvCxnSpPr/>
      </xdr:nvCxnSpPr>
      <xdr:spPr>
        <a:xfrm>
          <a:off x="1320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7" name="円/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9" name="円/楕円 208"/>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0" name="テキスト ボックス 209"/>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5" name="円/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その他の経費に係る経常収支比率は</a:t>
          </a:r>
          <a:r>
            <a:rPr kumimoji="1" lang="en-US" altLang="ja-JP" sz="1200">
              <a:latin typeface="ＭＳ Ｐゴシック"/>
            </a:rPr>
            <a:t>11.9</a:t>
          </a:r>
          <a:r>
            <a:rPr kumimoji="1" lang="ja-JP" altLang="en-US" sz="1200">
              <a:latin typeface="ＭＳ Ｐゴシック"/>
            </a:rPr>
            <a:t>％で、義務的な性格が強い国民健康保険、後期高齢者医療、介護保険に対する繰出金が増加しているため、平成</a:t>
          </a:r>
          <a:r>
            <a:rPr kumimoji="1" lang="en-US" altLang="ja-JP" sz="1200">
              <a:latin typeface="ＭＳ Ｐゴシック"/>
            </a:rPr>
            <a:t>24</a:t>
          </a:r>
          <a:r>
            <a:rPr kumimoji="1" lang="ja-JP" altLang="en-US" sz="1200">
              <a:latin typeface="ＭＳ Ｐゴシック"/>
            </a:rPr>
            <a:t>年度から増加傾向にある。また、前年度から</a:t>
          </a:r>
          <a:r>
            <a:rPr kumimoji="1" lang="en-US" altLang="ja-JP" sz="1200">
              <a:latin typeface="ＭＳ Ｐゴシック"/>
            </a:rPr>
            <a:t>0.2</a:t>
          </a:r>
          <a:r>
            <a:rPr kumimoji="1" lang="ja-JP" altLang="en-US" sz="1200">
              <a:latin typeface="ＭＳ Ｐゴシック"/>
            </a:rPr>
            <a:t>ポイント増加している。これは介護保険に対する繰出金が前年度と比較して増加したためである。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29028</xdr:rowOff>
    </xdr:from>
    <xdr:to>
      <xdr:col>24</xdr:col>
      <xdr:colOff>31750</xdr:colOff>
      <xdr:row>56</xdr:row>
      <xdr:rowOff>61685</xdr:rowOff>
    </xdr:to>
    <xdr:cxnSp macro="">
      <xdr:nvCxnSpPr>
        <xdr:cNvPr id="251" name="直線コネクタ 250"/>
        <xdr:cNvCxnSpPr/>
      </xdr:nvCxnSpPr>
      <xdr:spPr>
        <a:xfrm>
          <a:off x="15671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29028</xdr:rowOff>
    </xdr:to>
    <xdr:cxnSp macro="">
      <xdr:nvCxnSpPr>
        <xdr:cNvPr id="254" name="直線コネクタ 253"/>
        <xdr:cNvCxnSpPr/>
      </xdr:nvCxnSpPr>
      <xdr:spPr>
        <a:xfrm>
          <a:off x="14782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12700</xdr:rowOff>
    </xdr:to>
    <xdr:cxnSp macro="">
      <xdr:nvCxnSpPr>
        <xdr:cNvPr id="257" name="直線コネクタ 256"/>
        <xdr:cNvCxnSpPr/>
      </xdr:nvCxnSpPr>
      <xdr:spPr>
        <a:xfrm>
          <a:off x="13893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118835</xdr:rowOff>
    </xdr:to>
    <xdr:cxnSp macro="">
      <xdr:nvCxnSpPr>
        <xdr:cNvPr id="260" name="直線コネクタ 259"/>
        <xdr:cNvCxnSpPr/>
      </xdr:nvCxnSpPr>
      <xdr:spPr>
        <a:xfrm>
          <a:off x="13004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70" name="円/楕円 269"/>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154412</xdr:rowOff>
    </xdr:from>
    <xdr:ext cx="762000" cy="259045"/>
    <xdr:sp macro="" textlink="">
      <xdr:nvSpPr>
        <xdr:cNvPr id="271" name="その他該当値テキスト"/>
        <xdr:cNvSpPr txBox="1"/>
      </xdr:nvSpPr>
      <xdr:spPr>
        <a:xfrm>
          <a:off x="16598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149678</xdr:rowOff>
    </xdr:from>
    <xdr:to>
      <xdr:col>22</xdr:col>
      <xdr:colOff>615950</xdr:colOff>
      <xdr:row>56</xdr:row>
      <xdr:rowOff>79828</xdr:rowOff>
    </xdr:to>
    <xdr:sp macro="" textlink="">
      <xdr:nvSpPr>
        <xdr:cNvPr id="272" name="円/楕円 271"/>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64605</xdr:rowOff>
    </xdr:from>
    <xdr:ext cx="736600" cy="259045"/>
    <xdr:sp macro="" textlink="">
      <xdr:nvSpPr>
        <xdr:cNvPr id="273" name="テキスト ボックス 272"/>
        <xdr:cNvSpPr txBox="1"/>
      </xdr:nvSpPr>
      <xdr:spPr>
        <a:xfrm>
          <a:off x="15290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6" name="円/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154412</xdr:rowOff>
    </xdr:from>
    <xdr:ext cx="762000" cy="259045"/>
    <xdr:sp macro="" textlink="">
      <xdr:nvSpPr>
        <xdr:cNvPr id="277" name="テキスト ボックス 276"/>
        <xdr:cNvSpPr txBox="1"/>
      </xdr:nvSpPr>
      <xdr:spPr>
        <a:xfrm>
          <a:off x="13512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68035</xdr:rowOff>
    </xdr:from>
    <xdr:to>
      <xdr:col>19</xdr:col>
      <xdr:colOff>6350</xdr:colOff>
      <xdr:row>55</xdr:row>
      <xdr:rowOff>169635</xdr:rowOff>
    </xdr:to>
    <xdr:sp macro="" textlink="">
      <xdr:nvSpPr>
        <xdr:cNvPr id="278" name="円/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154412</xdr:rowOff>
    </xdr:from>
    <xdr:ext cx="762000" cy="259045"/>
    <xdr:sp macro="" textlink="">
      <xdr:nvSpPr>
        <xdr:cNvPr id="279" name="テキスト ボックス 278"/>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a:t>
          </a:r>
          <a:r>
            <a:rPr kumimoji="1" lang="en-US" altLang="ja-JP" sz="1200">
              <a:latin typeface="ＭＳ Ｐゴシック"/>
            </a:rPr>
            <a:t>13.2</a:t>
          </a:r>
          <a:r>
            <a:rPr kumimoji="1" lang="ja-JP" altLang="en-US" sz="1200">
              <a:latin typeface="ＭＳ Ｐゴシック"/>
            </a:rPr>
            <a:t>％で、地下鉄特例債元金償還補助金が増加したことなどにより、前年度と比べて</a:t>
          </a:r>
          <a:r>
            <a:rPr kumimoji="1" lang="en-US" altLang="ja-JP" sz="1200">
              <a:latin typeface="ＭＳ Ｐゴシック"/>
            </a:rPr>
            <a:t>0.4</a:t>
          </a:r>
          <a:r>
            <a:rPr kumimoji="1" lang="ja-JP" altLang="en-US" sz="1200">
              <a:latin typeface="ＭＳ Ｐゴシック"/>
            </a:rPr>
            <a:t>ポイント増加してい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38100</xdr:rowOff>
    </xdr:from>
    <xdr:to>
      <xdr:col>24</xdr:col>
      <xdr:colOff>31750</xdr:colOff>
      <xdr:row>40</xdr:row>
      <xdr:rowOff>88900</xdr:rowOff>
    </xdr:to>
    <xdr:cxnSp macro="">
      <xdr:nvCxnSpPr>
        <xdr:cNvPr id="312" name="直線コネクタ 311"/>
        <xdr:cNvCxnSpPr/>
      </xdr:nvCxnSpPr>
      <xdr:spPr>
        <a:xfrm>
          <a:off x="15671800" y="689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38100</xdr:rowOff>
    </xdr:from>
    <xdr:to>
      <xdr:col>22</xdr:col>
      <xdr:colOff>565150</xdr:colOff>
      <xdr:row>40</xdr:row>
      <xdr:rowOff>38100</xdr:rowOff>
    </xdr:to>
    <xdr:cxnSp macro="">
      <xdr:nvCxnSpPr>
        <xdr:cNvPr id="315" name="直線コネクタ 314"/>
        <xdr:cNvCxnSpPr/>
      </xdr:nvCxnSpPr>
      <xdr:spPr>
        <a:xfrm>
          <a:off x="147828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38100</xdr:rowOff>
    </xdr:from>
    <xdr:to>
      <xdr:col>21</xdr:col>
      <xdr:colOff>361950</xdr:colOff>
      <xdr:row>40</xdr:row>
      <xdr:rowOff>63500</xdr:rowOff>
    </xdr:to>
    <xdr:cxnSp macro="">
      <xdr:nvCxnSpPr>
        <xdr:cNvPr id="318" name="直線コネクタ 317"/>
        <xdr:cNvCxnSpPr/>
      </xdr:nvCxnSpPr>
      <xdr:spPr>
        <a:xfrm flipV="1">
          <a:off x="13893800" y="689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63500</xdr:rowOff>
    </xdr:from>
    <xdr:to>
      <xdr:col>20</xdr:col>
      <xdr:colOff>158750</xdr:colOff>
      <xdr:row>40</xdr:row>
      <xdr:rowOff>165100</xdr:rowOff>
    </xdr:to>
    <xdr:cxnSp macro="">
      <xdr:nvCxnSpPr>
        <xdr:cNvPr id="321" name="直線コネクタ 320"/>
        <xdr:cNvCxnSpPr/>
      </xdr:nvCxnSpPr>
      <xdr:spPr>
        <a:xfrm flipV="1">
          <a:off x="13004800" y="692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3" name="テキスト ボックス 322"/>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1" name="円/楕円 330"/>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32"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158750</xdr:rowOff>
    </xdr:from>
    <xdr:to>
      <xdr:col>22</xdr:col>
      <xdr:colOff>615950</xdr:colOff>
      <xdr:row>40</xdr:row>
      <xdr:rowOff>88900</xdr:rowOff>
    </xdr:to>
    <xdr:sp macro="" textlink="">
      <xdr:nvSpPr>
        <xdr:cNvPr id="333" name="円/楕円 332"/>
        <xdr:cNvSpPr/>
      </xdr:nvSpPr>
      <xdr:spPr>
        <a:xfrm>
          <a:off x="15621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73677</xdr:rowOff>
    </xdr:from>
    <xdr:ext cx="736600" cy="259045"/>
    <xdr:sp macro="" textlink="">
      <xdr:nvSpPr>
        <xdr:cNvPr id="334" name="テキスト ボックス 333"/>
        <xdr:cNvSpPr txBox="1"/>
      </xdr:nvSpPr>
      <xdr:spPr>
        <a:xfrm>
          <a:off x="15290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158750</xdr:rowOff>
    </xdr:from>
    <xdr:to>
      <xdr:col>21</xdr:col>
      <xdr:colOff>412750</xdr:colOff>
      <xdr:row>40</xdr:row>
      <xdr:rowOff>88900</xdr:rowOff>
    </xdr:to>
    <xdr:sp macro="" textlink="">
      <xdr:nvSpPr>
        <xdr:cNvPr id="335" name="円/楕円 334"/>
        <xdr:cNvSpPr/>
      </xdr:nvSpPr>
      <xdr:spPr>
        <a:xfrm>
          <a:off x="14732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73677</xdr:rowOff>
    </xdr:from>
    <xdr:ext cx="762000" cy="259045"/>
    <xdr:sp macro="" textlink="">
      <xdr:nvSpPr>
        <xdr:cNvPr id="336" name="テキスト ボックス 335"/>
        <xdr:cNvSpPr txBox="1"/>
      </xdr:nvSpPr>
      <xdr:spPr>
        <a:xfrm>
          <a:off x="14401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7" name="円/楕円 336"/>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8" name="テキスト ボックス 337"/>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39" name="円/楕円 338"/>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40" name="テキスト ボックス 339"/>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a:t>
          </a:r>
          <a:r>
            <a:rPr kumimoji="1" lang="en-US" altLang="ja-JP" sz="1200">
              <a:solidFill>
                <a:schemeClr val="dk1"/>
              </a:solidFill>
              <a:effectLst/>
              <a:latin typeface="+mn-lt"/>
              <a:ea typeface="+mn-ea"/>
              <a:cs typeface="+mn-cs"/>
            </a:rPr>
            <a:t>20.7%</a:t>
          </a:r>
          <a:r>
            <a:rPr kumimoji="1" lang="ja-JP" altLang="ja-JP" sz="1200">
              <a:solidFill>
                <a:schemeClr val="dk1"/>
              </a:solidFill>
              <a:effectLst/>
              <a:latin typeface="+mn-lt"/>
              <a:ea typeface="+mn-ea"/>
              <a:cs typeface="+mn-cs"/>
            </a:rPr>
            <a:t>で、類似団体内平均値と比べて低い水準を維持している。また、前年度から</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ポイント減少している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これは、利率の低下に伴い利子支払額が減少したことが主な要因である。</a:t>
          </a:r>
          <a:endParaRPr lang="ja-JP" altLang="ja-JP" sz="1200">
            <a:effectLst/>
          </a:endParaRPr>
        </a:p>
        <a:p>
          <a:r>
            <a:rPr kumimoji="1" lang="ja-JP" altLang="ja-JP" sz="1200">
              <a:solidFill>
                <a:schemeClr val="dk1"/>
              </a:solidFill>
              <a:effectLst/>
              <a:latin typeface="+mn-lt"/>
              <a:ea typeface="+mn-ea"/>
              <a:cs typeface="+mn-cs"/>
            </a:rPr>
            <a:t>　今後も地方債発行にあたり、実質公債費比率や地方債現在高等に注視しながら、将来世代に過度の負担を残さないように十分留意する必要がある。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56243</xdr:rowOff>
    </xdr:to>
    <xdr:cxnSp macro="">
      <xdr:nvCxnSpPr>
        <xdr:cNvPr id="375" name="直線コネクタ 374"/>
        <xdr:cNvCxnSpPr/>
      </xdr:nvCxnSpPr>
      <xdr:spPr>
        <a:xfrm flipV="1">
          <a:off x="3987800" y="1307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56243</xdr:rowOff>
    </xdr:from>
    <xdr:to>
      <xdr:col>5</xdr:col>
      <xdr:colOff>549275</xdr:colOff>
      <xdr:row>76</xdr:row>
      <xdr:rowOff>132443</xdr:rowOff>
    </xdr:to>
    <xdr:cxnSp macro="">
      <xdr:nvCxnSpPr>
        <xdr:cNvPr id="378" name="直線コネクタ 377"/>
        <xdr:cNvCxnSpPr/>
      </xdr:nvCxnSpPr>
      <xdr:spPr>
        <a:xfrm flipV="1">
          <a:off x="3098800" y="1308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132443</xdr:rowOff>
    </xdr:from>
    <xdr:to>
      <xdr:col>4</xdr:col>
      <xdr:colOff>346075</xdr:colOff>
      <xdr:row>77</xdr:row>
      <xdr:rowOff>69850</xdr:rowOff>
    </xdr:to>
    <xdr:cxnSp macro="">
      <xdr:nvCxnSpPr>
        <xdr:cNvPr id="381" name="直線コネクタ 380"/>
        <xdr:cNvCxnSpPr/>
      </xdr:nvCxnSpPr>
      <xdr:spPr>
        <a:xfrm flipV="1">
          <a:off x="2209800" y="1316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26307</xdr:rowOff>
    </xdr:from>
    <xdr:to>
      <xdr:col>3</xdr:col>
      <xdr:colOff>142875</xdr:colOff>
      <xdr:row>77</xdr:row>
      <xdr:rowOff>69850</xdr:rowOff>
    </xdr:to>
    <xdr:cxnSp macro="">
      <xdr:nvCxnSpPr>
        <xdr:cNvPr id="384" name="直線コネクタ 383"/>
        <xdr:cNvCxnSpPr/>
      </xdr:nvCxnSpPr>
      <xdr:spPr>
        <a:xfrm>
          <a:off x="1320800" y="1322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166007</xdr:rowOff>
    </xdr:from>
    <xdr:to>
      <xdr:col>7</xdr:col>
      <xdr:colOff>66675</xdr:colOff>
      <xdr:row>76</xdr:row>
      <xdr:rowOff>96157</xdr:rowOff>
    </xdr:to>
    <xdr:sp macro="" textlink="">
      <xdr:nvSpPr>
        <xdr:cNvPr id="394" name="円/楕円 393"/>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11084</xdr:rowOff>
    </xdr:from>
    <xdr:ext cx="762000" cy="259045"/>
    <xdr:sp macro="" textlink="">
      <xdr:nvSpPr>
        <xdr:cNvPr id="395"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5443</xdr:rowOff>
    </xdr:from>
    <xdr:to>
      <xdr:col>5</xdr:col>
      <xdr:colOff>600075</xdr:colOff>
      <xdr:row>76</xdr:row>
      <xdr:rowOff>107043</xdr:rowOff>
    </xdr:to>
    <xdr:sp macro="" textlink="">
      <xdr:nvSpPr>
        <xdr:cNvPr id="396" name="円/楕円 395"/>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117220</xdr:rowOff>
    </xdr:from>
    <xdr:ext cx="736600" cy="259045"/>
    <xdr:sp macro="" textlink="">
      <xdr:nvSpPr>
        <xdr:cNvPr id="397" name="テキスト ボックス 396"/>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81643</xdr:rowOff>
    </xdr:from>
    <xdr:to>
      <xdr:col>4</xdr:col>
      <xdr:colOff>396875</xdr:colOff>
      <xdr:row>77</xdr:row>
      <xdr:rowOff>11793</xdr:rowOff>
    </xdr:to>
    <xdr:sp macro="" textlink="">
      <xdr:nvSpPr>
        <xdr:cNvPr id="398" name="円/楕円 397"/>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21970</xdr:rowOff>
    </xdr:from>
    <xdr:ext cx="762000" cy="259045"/>
    <xdr:sp macro="" textlink="">
      <xdr:nvSpPr>
        <xdr:cNvPr id="399" name="テキスト ボックス 398"/>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400" name="円/楕円 39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401" name="テキスト ボックス 40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2" name="円/楕円 401"/>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3" name="テキスト ボックス 402"/>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公債費以外に係る経常収支比率は、平成</a:t>
          </a:r>
          <a:r>
            <a:rPr kumimoji="1" lang="en-US" altLang="ja-JP" sz="1100">
              <a:latin typeface="ＭＳ Ｐゴシック"/>
            </a:rPr>
            <a:t>24</a:t>
          </a:r>
          <a:r>
            <a:rPr kumimoji="1" lang="ja-JP" altLang="en-US" sz="1100">
              <a:latin typeface="ＭＳ Ｐゴシック"/>
            </a:rPr>
            <a:t>年度から</a:t>
          </a:r>
          <a:r>
            <a:rPr kumimoji="1" lang="en-US" altLang="ja-JP" sz="1100">
              <a:latin typeface="ＭＳ Ｐゴシック"/>
            </a:rPr>
            <a:t>26</a:t>
          </a:r>
          <a:r>
            <a:rPr kumimoji="1" lang="ja-JP" altLang="en-US" sz="1100">
              <a:latin typeface="ＭＳ Ｐゴシック"/>
            </a:rPr>
            <a:t>年度にかけてほぼ同水準であるが、</a:t>
          </a:r>
          <a:r>
            <a:rPr kumimoji="1" lang="en-US" altLang="ja-JP" sz="1100">
              <a:latin typeface="ＭＳ Ｐゴシック"/>
            </a:rPr>
            <a:t>27</a:t>
          </a:r>
          <a:r>
            <a:rPr kumimoji="1" lang="ja-JP" altLang="en-US" sz="1100">
              <a:latin typeface="ＭＳ Ｐゴシック"/>
            </a:rPr>
            <a:t>年度は県税交付金などの経常一般財源等の増により</a:t>
          </a:r>
          <a:r>
            <a:rPr kumimoji="1" lang="en-US" altLang="ja-JP" sz="1100">
              <a:latin typeface="ＭＳ Ｐゴシック"/>
            </a:rPr>
            <a:t>76.7</a:t>
          </a:r>
          <a:r>
            <a:rPr kumimoji="1" lang="ja-JP" altLang="en-US" sz="1100">
              <a:latin typeface="ＭＳ Ｐゴシック"/>
            </a:rPr>
            <a:t>％と</a:t>
          </a:r>
          <a:r>
            <a:rPr kumimoji="1" lang="en-US" altLang="ja-JP" sz="1100">
              <a:latin typeface="ＭＳ Ｐゴシック"/>
            </a:rPr>
            <a:t>26</a:t>
          </a:r>
          <a:r>
            <a:rPr kumimoji="1" lang="ja-JP" altLang="en-US" sz="1100">
              <a:latin typeface="ＭＳ Ｐゴシック"/>
            </a:rPr>
            <a:t>年度から</a:t>
          </a:r>
          <a:r>
            <a:rPr kumimoji="1" lang="en-US" altLang="ja-JP" sz="1100">
              <a:latin typeface="ＭＳ Ｐゴシック"/>
            </a:rPr>
            <a:t>1.1</a:t>
          </a:r>
          <a:r>
            <a:rPr kumimoji="1" lang="ja-JP" altLang="en-US" sz="1100">
              <a:latin typeface="ＭＳ Ｐゴシック"/>
            </a:rPr>
            <a:t>ポイント減少している。しかしながら、</a:t>
          </a:r>
          <a:r>
            <a:rPr kumimoji="1" lang="en-US" altLang="ja-JP" sz="1100">
              <a:latin typeface="ＭＳ Ｐゴシック"/>
            </a:rPr>
            <a:t>28</a:t>
          </a:r>
          <a:r>
            <a:rPr kumimoji="1" lang="ja-JP" altLang="en-US" sz="1100">
              <a:latin typeface="ＭＳ Ｐゴシック"/>
            </a:rPr>
            <a:t>年度は県税交付金などが減少したため、前年度から</a:t>
          </a:r>
          <a:r>
            <a:rPr kumimoji="1" lang="en-US" altLang="ja-JP" sz="1100">
              <a:latin typeface="ＭＳ Ｐゴシック"/>
            </a:rPr>
            <a:t>2.4</a:t>
          </a:r>
          <a:r>
            <a:rPr kumimoji="1" lang="ja-JP" altLang="en-US" sz="1100">
              <a:latin typeface="ＭＳ Ｐゴシック"/>
            </a:rPr>
            <a:t>ポイント減少している。また依然として、類似団体内平均値と比べて高い水準にある。これは、人件費、扶助費及び補助費等が類似団体内平均値と比べて高いためである。</a:t>
          </a:r>
          <a:endParaRPr kumimoji="1" lang="en-US" altLang="ja-JP" sz="1100">
            <a:latin typeface="ＭＳ Ｐゴシック"/>
          </a:endParaRPr>
        </a:p>
        <a:p>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人件費、扶助費及び補助費等の分析欄を参照。</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44704</xdr:rowOff>
    </xdr:to>
    <xdr:cxnSp macro="">
      <xdr:nvCxnSpPr>
        <xdr:cNvPr id="434" name="直線コネクタ 433"/>
        <xdr:cNvCxnSpPr/>
      </xdr:nvCxnSpPr>
      <xdr:spPr>
        <a:xfrm>
          <a:off x="15671800" y="131983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97282</xdr:rowOff>
    </xdr:to>
    <xdr:cxnSp macro="">
      <xdr:nvCxnSpPr>
        <xdr:cNvPr id="437" name="直線コネクタ 436"/>
        <xdr:cNvCxnSpPr/>
      </xdr:nvCxnSpPr>
      <xdr:spPr>
        <a:xfrm flipV="1">
          <a:off x="14782800" y="13198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97282</xdr:rowOff>
    </xdr:to>
    <xdr:cxnSp macro="">
      <xdr:nvCxnSpPr>
        <xdr:cNvPr id="440" name="直線コネクタ 439"/>
        <xdr:cNvCxnSpPr/>
      </xdr:nvCxnSpPr>
      <xdr:spPr>
        <a:xfrm>
          <a:off x="13893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88137</xdr:rowOff>
    </xdr:to>
    <xdr:cxnSp macro="">
      <xdr:nvCxnSpPr>
        <xdr:cNvPr id="443" name="直線コネクタ 442"/>
        <xdr:cNvCxnSpPr/>
      </xdr:nvCxnSpPr>
      <xdr:spPr>
        <a:xfrm>
          <a:off x="13004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3" name="円/楕円 452"/>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4"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5" name="円/楕円 454"/>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6" name="テキスト ボックス 455"/>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7" name="円/楕円 456"/>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8" name="テキスト ボックス 457"/>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9" name="円/楕円 458"/>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60" name="テキスト ボックス 459"/>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61" name="円/楕円 460"/>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62" name="テキスト ボックス 461"/>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149433</xdr:rowOff>
    </xdr:from>
    <xdr:to>
      <xdr:col>4</xdr:col>
      <xdr:colOff>1117600</xdr:colOff>
      <xdr:row>13</xdr:row>
      <xdr:rowOff>151033</xdr:rowOff>
    </xdr:to>
    <xdr:cxnSp macro="">
      <xdr:nvCxnSpPr>
        <xdr:cNvPr id="48" name="直線コネクタ 47"/>
        <xdr:cNvCxnSpPr/>
      </xdr:nvCxnSpPr>
      <xdr:spPr bwMode="auto">
        <a:xfrm flipV="1">
          <a:off x="5003800" y="2425908"/>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162379</xdr:rowOff>
    </xdr:from>
    <xdr:ext cx="762000" cy="259045"/>
    <xdr:sp macro="" textlink="">
      <xdr:nvSpPr>
        <xdr:cNvPr id="49" name="人口1人当たり決算額の推移平均値テキスト130"/>
        <xdr:cNvSpPr txBox="1"/>
      </xdr:nvSpPr>
      <xdr:spPr>
        <a:xfrm>
          <a:off x="5740400" y="2781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151033</xdr:rowOff>
    </xdr:from>
    <xdr:to>
      <xdr:col>4</xdr:col>
      <xdr:colOff>469900</xdr:colOff>
      <xdr:row>13</xdr:row>
      <xdr:rowOff>161549</xdr:rowOff>
    </xdr:to>
    <xdr:cxnSp macro="">
      <xdr:nvCxnSpPr>
        <xdr:cNvPr id="51" name="直線コネクタ 50"/>
        <xdr:cNvCxnSpPr/>
      </xdr:nvCxnSpPr>
      <xdr:spPr bwMode="auto">
        <a:xfrm flipV="1">
          <a:off x="4305300" y="2427508"/>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161549</xdr:rowOff>
    </xdr:from>
    <xdr:to>
      <xdr:col>3</xdr:col>
      <xdr:colOff>904875</xdr:colOff>
      <xdr:row>14</xdr:row>
      <xdr:rowOff>4181</xdr:rowOff>
    </xdr:to>
    <xdr:cxnSp macro="">
      <xdr:nvCxnSpPr>
        <xdr:cNvPr id="54" name="直線コネクタ 53"/>
        <xdr:cNvCxnSpPr/>
      </xdr:nvCxnSpPr>
      <xdr:spPr bwMode="auto">
        <a:xfrm flipV="1">
          <a:off x="3606800" y="2438024"/>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132060</xdr:rowOff>
    </xdr:from>
    <xdr:to>
      <xdr:col>3</xdr:col>
      <xdr:colOff>206375</xdr:colOff>
      <xdr:row>14</xdr:row>
      <xdr:rowOff>4181</xdr:rowOff>
    </xdr:to>
    <xdr:cxnSp macro="">
      <xdr:nvCxnSpPr>
        <xdr:cNvPr id="57" name="直線コネクタ 56"/>
        <xdr:cNvCxnSpPr/>
      </xdr:nvCxnSpPr>
      <xdr:spPr bwMode="auto">
        <a:xfrm>
          <a:off x="2908300" y="2408535"/>
          <a:ext cx="698500" cy="4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98633</xdr:rowOff>
    </xdr:from>
    <xdr:to>
      <xdr:col>5</xdr:col>
      <xdr:colOff>34925</xdr:colOff>
      <xdr:row>14</xdr:row>
      <xdr:rowOff>28783</xdr:rowOff>
    </xdr:to>
    <xdr:sp macro="" textlink="">
      <xdr:nvSpPr>
        <xdr:cNvPr id="67" name="円/楕円 66"/>
        <xdr:cNvSpPr/>
      </xdr:nvSpPr>
      <xdr:spPr bwMode="auto">
        <a:xfrm>
          <a:off x="5600700" y="237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115160</xdr:rowOff>
    </xdr:from>
    <xdr:ext cx="762000" cy="259045"/>
    <xdr:sp macro="" textlink="">
      <xdr:nvSpPr>
        <xdr:cNvPr id="68" name="人口1人当たり決算額の推移該当値テキスト130"/>
        <xdr:cNvSpPr txBox="1"/>
      </xdr:nvSpPr>
      <xdr:spPr>
        <a:xfrm>
          <a:off x="5740400" y="222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100233</xdr:rowOff>
    </xdr:from>
    <xdr:to>
      <xdr:col>4</xdr:col>
      <xdr:colOff>520700</xdr:colOff>
      <xdr:row>14</xdr:row>
      <xdr:rowOff>30383</xdr:rowOff>
    </xdr:to>
    <xdr:sp macro="" textlink="">
      <xdr:nvSpPr>
        <xdr:cNvPr id="69" name="円/楕円 68"/>
        <xdr:cNvSpPr/>
      </xdr:nvSpPr>
      <xdr:spPr bwMode="auto">
        <a:xfrm>
          <a:off x="4953000" y="237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40560</xdr:rowOff>
    </xdr:from>
    <xdr:ext cx="736600" cy="259045"/>
    <xdr:sp macro="" textlink="">
      <xdr:nvSpPr>
        <xdr:cNvPr id="70" name="テキスト ボックス 69"/>
        <xdr:cNvSpPr txBox="1"/>
      </xdr:nvSpPr>
      <xdr:spPr>
        <a:xfrm>
          <a:off x="4622800" y="214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110749</xdr:rowOff>
    </xdr:from>
    <xdr:to>
      <xdr:col>3</xdr:col>
      <xdr:colOff>955675</xdr:colOff>
      <xdr:row>14</xdr:row>
      <xdr:rowOff>40899</xdr:rowOff>
    </xdr:to>
    <xdr:sp macro="" textlink="">
      <xdr:nvSpPr>
        <xdr:cNvPr id="71" name="円/楕円 70"/>
        <xdr:cNvSpPr/>
      </xdr:nvSpPr>
      <xdr:spPr bwMode="auto">
        <a:xfrm>
          <a:off x="4254500" y="238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51076</xdr:rowOff>
    </xdr:from>
    <xdr:ext cx="762000" cy="259045"/>
    <xdr:sp macro="" textlink="">
      <xdr:nvSpPr>
        <xdr:cNvPr id="72" name="テキスト ボックス 71"/>
        <xdr:cNvSpPr txBox="1"/>
      </xdr:nvSpPr>
      <xdr:spPr>
        <a:xfrm>
          <a:off x="3924300" y="215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124831</xdr:rowOff>
    </xdr:from>
    <xdr:to>
      <xdr:col>3</xdr:col>
      <xdr:colOff>257175</xdr:colOff>
      <xdr:row>14</xdr:row>
      <xdr:rowOff>54981</xdr:rowOff>
    </xdr:to>
    <xdr:sp macro="" textlink="">
      <xdr:nvSpPr>
        <xdr:cNvPr id="73" name="円/楕円 72"/>
        <xdr:cNvSpPr/>
      </xdr:nvSpPr>
      <xdr:spPr bwMode="auto">
        <a:xfrm>
          <a:off x="3556000" y="24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65158</xdr:rowOff>
    </xdr:from>
    <xdr:ext cx="762000" cy="259045"/>
    <xdr:sp macro="" textlink="">
      <xdr:nvSpPr>
        <xdr:cNvPr id="74" name="テキスト ボックス 73"/>
        <xdr:cNvSpPr txBox="1"/>
      </xdr:nvSpPr>
      <xdr:spPr>
        <a:xfrm>
          <a:off x="3225800" y="2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81260</xdr:rowOff>
    </xdr:from>
    <xdr:to>
      <xdr:col>2</xdr:col>
      <xdr:colOff>692150</xdr:colOff>
      <xdr:row>14</xdr:row>
      <xdr:rowOff>11410</xdr:rowOff>
    </xdr:to>
    <xdr:sp macro="" textlink="">
      <xdr:nvSpPr>
        <xdr:cNvPr id="75" name="円/楕円 74"/>
        <xdr:cNvSpPr/>
      </xdr:nvSpPr>
      <xdr:spPr bwMode="auto">
        <a:xfrm>
          <a:off x="2857500" y="235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21587</xdr:rowOff>
    </xdr:from>
    <xdr:ext cx="762000" cy="259045"/>
    <xdr:sp macro="" textlink="">
      <xdr:nvSpPr>
        <xdr:cNvPr id="76" name="テキスト ボックス 75"/>
        <xdr:cNvSpPr txBox="1"/>
      </xdr:nvSpPr>
      <xdr:spPr>
        <a:xfrm>
          <a:off x="2527300" y="212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93716</xdr:rowOff>
    </xdr:from>
    <xdr:to>
      <xdr:col>4</xdr:col>
      <xdr:colOff>1117600</xdr:colOff>
      <xdr:row>34</xdr:row>
      <xdr:rowOff>175966</xdr:rowOff>
    </xdr:to>
    <xdr:cxnSp macro="">
      <xdr:nvCxnSpPr>
        <xdr:cNvPr id="108" name="直線コネクタ 107"/>
        <xdr:cNvCxnSpPr/>
      </xdr:nvCxnSpPr>
      <xdr:spPr bwMode="auto">
        <a:xfrm>
          <a:off x="5003800" y="6361166"/>
          <a:ext cx="6477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264396</xdr:rowOff>
    </xdr:from>
    <xdr:ext cx="762000" cy="259045"/>
    <xdr:sp macro="" textlink="">
      <xdr:nvSpPr>
        <xdr:cNvPr id="109" name="人口1人当たり決算額の推移平均値テキスト445"/>
        <xdr:cNvSpPr txBox="1"/>
      </xdr:nvSpPr>
      <xdr:spPr>
        <a:xfrm>
          <a:off x="5740400" y="653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273441</xdr:rowOff>
    </xdr:from>
    <xdr:to>
      <xdr:col>4</xdr:col>
      <xdr:colOff>469900</xdr:colOff>
      <xdr:row>34</xdr:row>
      <xdr:rowOff>93716</xdr:rowOff>
    </xdr:to>
    <xdr:cxnSp macro="">
      <xdr:nvCxnSpPr>
        <xdr:cNvPr id="111" name="直線コネクタ 110"/>
        <xdr:cNvCxnSpPr/>
      </xdr:nvCxnSpPr>
      <xdr:spPr bwMode="auto">
        <a:xfrm>
          <a:off x="4305300" y="6197991"/>
          <a:ext cx="698500" cy="1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301246</xdr:rowOff>
    </xdr:from>
    <xdr:ext cx="736600" cy="259045"/>
    <xdr:sp macro="" textlink="">
      <xdr:nvSpPr>
        <xdr:cNvPr id="113" name="テキスト ボックス 112"/>
        <xdr:cNvSpPr txBox="1"/>
      </xdr:nvSpPr>
      <xdr:spPr>
        <a:xfrm>
          <a:off x="4622800" y="65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273441</xdr:rowOff>
    </xdr:from>
    <xdr:to>
      <xdr:col>3</xdr:col>
      <xdr:colOff>904875</xdr:colOff>
      <xdr:row>33</xdr:row>
      <xdr:rowOff>279796</xdr:rowOff>
    </xdr:to>
    <xdr:cxnSp macro="">
      <xdr:nvCxnSpPr>
        <xdr:cNvPr id="114" name="直線コネクタ 113"/>
        <xdr:cNvCxnSpPr/>
      </xdr:nvCxnSpPr>
      <xdr:spPr bwMode="auto">
        <a:xfrm flipV="1">
          <a:off x="3606800" y="6197991"/>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222607</xdr:rowOff>
    </xdr:from>
    <xdr:ext cx="762000" cy="259045"/>
    <xdr:sp macro="" textlink="">
      <xdr:nvSpPr>
        <xdr:cNvPr id="116" name="テキスト ボックス 115"/>
        <xdr:cNvSpPr txBox="1"/>
      </xdr:nvSpPr>
      <xdr:spPr>
        <a:xfrm>
          <a:off x="3924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279796</xdr:rowOff>
    </xdr:from>
    <xdr:to>
      <xdr:col>3</xdr:col>
      <xdr:colOff>206375</xdr:colOff>
      <xdr:row>34</xdr:row>
      <xdr:rowOff>35971</xdr:rowOff>
    </xdr:to>
    <xdr:cxnSp macro="">
      <xdr:nvCxnSpPr>
        <xdr:cNvPr id="117" name="直線コネクタ 116"/>
        <xdr:cNvCxnSpPr/>
      </xdr:nvCxnSpPr>
      <xdr:spPr bwMode="auto">
        <a:xfrm flipV="1">
          <a:off x="2908300" y="6204346"/>
          <a:ext cx="698500" cy="9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125166</xdr:rowOff>
    </xdr:from>
    <xdr:to>
      <xdr:col>5</xdr:col>
      <xdr:colOff>34925</xdr:colOff>
      <xdr:row>34</xdr:row>
      <xdr:rowOff>226766</xdr:rowOff>
    </xdr:to>
    <xdr:sp macro="" textlink="">
      <xdr:nvSpPr>
        <xdr:cNvPr id="127" name="円/楕円 126"/>
        <xdr:cNvSpPr/>
      </xdr:nvSpPr>
      <xdr:spPr bwMode="auto">
        <a:xfrm>
          <a:off x="56007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313143</xdr:rowOff>
    </xdr:from>
    <xdr:ext cx="762000" cy="259045"/>
    <xdr:sp macro="" textlink="">
      <xdr:nvSpPr>
        <xdr:cNvPr id="128" name="人口1人当たり決算額の推移該当値テキスト445"/>
        <xdr:cNvSpPr txBox="1"/>
      </xdr:nvSpPr>
      <xdr:spPr>
        <a:xfrm>
          <a:off x="5740400" y="62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42916</xdr:rowOff>
    </xdr:from>
    <xdr:to>
      <xdr:col>4</xdr:col>
      <xdr:colOff>520700</xdr:colOff>
      <xdr:row>34</xdr:row>
      <xdr:rowOff>144516</xdr:rowOff>
    </xdr:to>
    <xdr:sp macro="" textlink="">
      <xdr:nvSpPr>
        <xdr:cNvPr id="129" name="円/楕円 128"/>
        <xdr:cNvSpPr/>
      </xdr:nvSpPr>
      <xdr:spPr bwMode="auto">
        <a:xfrm>
          <a:off x="49530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154693</xdr:rowOff>
    </xdr:from>
    <xdr:ext cx="736600" cy="259045"/>
    <xdr:sp macro="" textlink="">
      <xdr:nvSpPr>
        <xdr:cNvPr id="130" name="テキスト ボックス 129"/>
        <xdr:cNvSpPr txBox="1"/>
      </xdr:nvSpPr>
      <xdr:spPr>
        <a:xfrm>
          <a:off x="4622800" y="607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222641</xdr:rowOff>
    </xdr:from>
    <xdr:to>
      <xdr:col>3</xdr:col>
      <xdr:colOff>955675</xdr:colOff>
      <xdr:row>33</xdr:row>
      <xdr:rowOff>324241</xdr:rowOff>
    </xdr:to>
    <xdr:sp macro="" textlink="">
      <xdr:nvSpPr>
        <xdr:cNvPr id="131" name="円/楕円 130"/>
        <xdr:cNvSpPr/>
      </xdr:nvSpPr>
      <xdr:spPr bwMode="auto">
        <a:xfrm>
          <a:off x="4254500" y="614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162968</xdr:rowOff>
    </xdr:from>
    <xdr:ext cx="762000" cy="259045"/>
    <xdr:sp macro="" textlink="">
      <xdr:nvSpPr>
        <xdr:cNvPr id="132" name="テキスト ボックス 131"/>
        <xdr:cNvSpPr txBox="1"/>
      </xdr:nvSpPr>
      <xdr:spPr>
        <a:xfrm>
          <a:off x="3924300" y="59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228996</xdr:rowOff>
    </xdr:from>
    <xdr:to>
      <xdr:col>3</xdr:col>
      <xdr:colOff>257175</xdr:colOff>
      <xdr:row>33</xdr:row>
      <xdr:rowOff>330596</xdr:rowOff>
    </xdr:to>
    <xdr:sp macro="" textlink="">
      <xdr:nvSpPr>
        <xdr:cNvPr id="133" name="円/楕円 132"/>
        <xdr:cNvSpPr/>
      </xdr:nvSpPr>
      <xdr:spPr bwMode="auto">
        <a:xfrm>
          <a:off x="3556000" y="615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169323</xdr:rowOff>
    </xdr:from>
    <xdr:ext cx="762000" cy="259045"/>
    <xdr:sp macro="" textlink="">
      <xdr:nvSpPr>
        <xdr:cNvPr id="134" name="テキスト ボックス 133"/>
        <xdr:cNvSpPr txBox="1"/>
      </xdr:nvSpPr>
      <xdr:spPr>
        <a:xfrm>
          <a:off x="3225800" y="592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328071</xdr:rowOff>
    </xdr:from>
    <xdr:to>
      <xdr:col>2</xdr:col>
      <xdr:colOff>692150</xdr:colOff>
      <xdr:row>34</xdr:row>
      <xdr:rowOff>86771</xdr:rowOff>
    </xdr:to>
    <xdr:sp macro="" textlink="">
      <xdr:nvSpPr>
        <xdr:cNvPr id="135" name="円/楕円 134"/>
        <xdr:cNvSpPr/>
      </xdr:nvSpPr>
      <xdr:spPr bwMode="auto">
        <a:xfrm>
          <a:off x="2857500" y="625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96948</xdr:rowOff>
    </xdr:from>
    <xdr:ext cx="762000" cy="259045"/>
    <xdr:sp macro="" textlink="">
      <xdr:nvSpPr>
        <xdr:cNvPr id="136" name="テキスト ボックス 135"/>
        <xdr:cNvSpPr txBox="1"/>
      </xdr:nvSpPr>
      <xdr:spPr>
        <a:xfrm>
          <a:off x="2527300" y="60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70091</xdr:rowOff>
    </xdr:from>
    <xdr:to>
      <xdr:col>6</xdr:col>
      <xdr:colOff>511175</xdr:colOff>
      <xdr:row>32</xdr:row>
      <xdr:rowOff>73330</xdr:rowOff>
    </xdr:to>
    <xdr:cxnSp macro="">
      <xdr:nvCxnSpPr>
        <xdr:cNvPr id="61" name="直線コネクタ 60"/>
        <xdr:cNvCxnSpPr/>
      </xdr:nvCxnSpPr>
      <xdr:spPr>
        <a:xfrm flipV="1">
          <a:off x="3797300" y="555649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50508</xdr:rowOff>
    </xdr:from>
    <xdr:to>
      <xdr:col>5</xdr:col>
      <xdr:colOff>358775</xdr:colOff>
      <xdr:row>32</xdr:row>
      <xdr:rowOff>73330</xdr:rowOff>
    </xdr:to>
    <xdr:cxnSp macro="">
      <xdr:nvCxnSpPr>
        <xdr:cNvPr id="64" name="直線コネクタ 63"/>
        <xdr:cNvCxnSpPr/>
      </xdr:nvCxnSpPr>
      <xdr:spPr>
        <a:xfrm>
          <a:off x="2908300" y="553690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42964</xdr:rowOff>
    </xdr:from>
    <xdr:to>
      <xdr:col>4</xdr:col>
      <xdr:colOff>155575</xdr:colOff>
      <xdr:row>32</xdr:row>
      <xdr:rowOff>50508</xdr:rowOff>
    </xdr:to>
    <xdr:cxnSp macro="">
      <xdr:nvCxnSpPr>
        <xdr:cNvPr id="67" name="直線コネクタ 66"/>
        <xdr:cNvCxnSpPr/>
      </xdr:nvCxnSpPr>
      <xdr:spPr>
        <a:xfrm>
          <a:off x="2019300" y="552936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153149</xdr:rowOff>
    </xdr:from>
    <xdr:to>
      <xdr:col>2</xdr:col>
      <xdr:colOff>638175</xdr:colOff>
      <xdr:row>32</xdr:row>
      <xdr:rowOff>42964</xdr:rowOff>
    </xdr:to>
    <xdr:cxnSp macro="">
      <xdr:nvCxnSpPr>
        <xdr:cNvPr id="70" name="直線コネクタ 69"/>
        <xdr:cNvCxnSpPr/>
      </xdr:nvCxnSpPr>
      <xdr:spPr>
        <a:xfrm>
          <a:off x="1130300" y="546809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19291</xdr:rowOff>
    </xdr:from>
    <xdr:to>
      <xdr:col>6</xdr:col>
      <xdr:colOff>561975</xdr:colOff>
      <xdr:row>32</xdr:row>
      <xdr:rowOff>120891</xdr:rowOff>
    </xdr:to>
    <xdr:sp macro="" textlink="">
      <xdr:nvSpPr>
        <xdr:cNvPr id="80" name="円/楕円 79"/>
        <xdr:cNvSpPr/>
      </xdr:nvSpPr>
      <xdr:spPr>
        <a:xfrm>
          <a:off x="4584700" y="55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42168</xdr:rowOff>
    </xdr:from>
    <xdr:ext cx="534377" cy="259045"/>
    <xdr:sp macro="" textlink="">
      <xdr:nvSpPr>
        <xdr:cNvPr id="81" name="人件費該当値テキスト"/>
        <xdr:cNvSpPr txBox="1"/>
      </xdr:nvSpPr>
      <xdr:spPr>
        <a:xfrm>
          <a:off x="4686300" y="53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22530</xdr:rowOff>
    </xdr:from>
    <xdr:to>
      <xdr:col>5</xdr:col>
      <xdr:colOff>409575</xdr:colOff>
      <xdr:row>32</xdr:row>
      <xdr:rowOff>124130</xdr:rowOff>
    </xdr:to>
    <xdr:sp macro="" textlink="">
      <xdr:nvSpPr>
        <xdr:cNvPr id="82" name="円/楕円 81"/>
        <xdr:cNvSpPr/>
      </xdr:nvSpPr>
      <xdr:spPr>
        <a:xfrm>
          <a:off x="3746500" y="55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140657</xdr:rowOff>
    </xdr:from>
    <xdr:ext cx="534377" cy="259045"/>
    <xdr:sp macro="" textlink="">
      <xdr:nvSpPr>
        <xdr:cNvPr id="83" name="テキスト ボックス 82"/>
        <xdr:cNvSpPr txBox="1"/>
      </xdr:nvSpPr>
      <xdr:spPr>
        <a:xfrm>
          <a:off x="3530111" y="52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171158</xdr:rowOff>
    </xdr:from>
    <xdr:to>
      <xdr:col>4</xdr:col>
      <xdr:colOff>206375</xdr:colOff>
      <xdr:row>32</xdr:row>
      <xdr:rowOff>101308</xdr:rowOff>
    </xdr:to>
    <xdr:sp macro="" textlink="">
      <xdr:nvSpPr>
        <xdr:cNvPr id="84" name="円/楕円 83"/>
        <xdr:cNvSpPr/>
      </xdr:nvSpPr>
      <xdr:spPr>
        <a:xfrm>
          <a:off x="2857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117835</xdr:rowOff>
    </xdr:from>
    <xdr:ext cx="534377" cy="259045"/>
    <xdr:sp macro="" textlink="">
      <xdr:nvSpPr>
        <xdr:cNvPr id="85" name="テキスト ボックス 84"/>
        <xdr:cNvSpPr txBox="1"/>
      </xdr:nvSpPr>
      <xdr:spPr>
        <a:xfrm>
          <a:off x="2641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163614</xdr:rowOff>
    </xdr:from>
    <xdr:to>
      <xdr:col>3</xdr:col>
      <xdr:colOff>3175</xdr:colOff>
      <xdr:row>32</xdr:row>
      <xdr:rowOff>93764</xdr:rowOff>
    </xdr:to>
    <xdr:sp macro="" textlink="">
      <xdr:nvSpPr>
        <xdr:cNvPr id="86" name="円/楕円 85"/>
        <xdr:cNvSpPr/>
      </xdr:nvSpPr>
      <xdr:spPr>
        <a:xfrm>
          <a:off x="1968500" y="54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110291</xdr:rowOff>
    </xdr:from>
    <xdr:ext cx="534377" cy="259045"/>
    <xdr:sp macro="" textlink="">
      <xdr:nvSpPr>
        <xdr:cNvPr id="87" name="テキスト ボックス 86"/>
        <xdr:cNvSpPr txBox="1"/>
      </xdr:nvSpPr>
      <xdr:spPr>
        <a:xfrm>
          <a:off x="1752111" y="52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102349</xdr:rowOff>
    </xdr:from>
    <xdr:to>
      <xdr:col>1</xdr:col>
      <xdr:colOff>485775</xdr:colOff>
      <xdr:row>32</xdr:row>
      <xdr:rowOff>32499</xdr:rowOff>
    </xdr:to>
    <xdr:sp macro="" textlink="">
      <xdr:nvSpPr>
        <xdr:cNvPr id="88" name="円/楕円 87"/>
        <xdr:cNvSpPr/>
      </xdr:nvSpPr>
      <xdr:spPr>
        <a:xfrm>
          <a:off x="1079500" y="54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49026</xdr:rowOff>
    </xdr:from>
    <xdr:ext cx="534377" cy="259045"/>
    <xdr:sp macro="" textlink="">
      <xdr:nvSpPr>
        <xdr:cNvPr id="89" name="テキスト ボックス 88"/>
        <xdr:cNvSpPr txBox="1"/>
      </xdr:nvSpPr>
      <xdr:spPr>
        <a:xfrm>
          <a:off x="863111" y="51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48564</xdr:rowOff>
    </xdr:from>
    <xdr:to>
      <xdr:col>6</xdr:col>
      <xdr:colOff>510540</xdr:colOff>
      <xdr:row>57</xdr:row>
      <xdr:rowOff>55594</xdr:rowOff>
    </xdr:to>
    <xdr:cxnSp macro="">
      <xdr:nvCxnSpPr>
        <xdr:cNvPr id="114" name="直線コネクタ 113"/>
        <xdr:cNvCxnSpPr/>
      </xdr:nvCxnSpPr>
      <xdr:spPr>
        <a:xfrm flipV="1">
          <a:off x="4633595" y="8792514"/>
          <a:ext cx="1270" cy="103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59421</xdr:rowOff>
    </xdr:from>
    <xdr:ext cx="534377" cy="259045"/>
    <xdr:sp macro="" textlink="">
      <xdr:nvSpPr>
        <xdr:cNvPr id="115" name="物件費最小値テキスト"/>
        <xdr:cNvSpPr txBox="1"/>
      </xdr:nvSpPr>
      <xdr:spPr>
        <a:xfrm>
          <a:off x="4686300" y="98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57</xdr:row>
      <xdr:rowOff>55594</xdr:rowOff>
    </xdr:from>
    <xdr:to>
      <xdr:col>6</xdr:col>
      <xdr:colOff>600075</xdr:colOff>
      <xdr:row>57</xdr:row>
      <xdr:rowOff>55594</xdr:rowOff>
    </xdr:to>
    <xdr:cxnSp macro="">
      <xdr:nvCxnSpPr>
        <xdr:cNvPr id="116" name="直線コネクタ 115"/>
        <xdr:cNvCxnSpPr/>
      </xdr:nvCxnSpPr>
      <xdr:spPr>
        <a:xfrm>
          <a:off x="4546600" y="98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166691</xdr:rowOff>
    </xdr:from>
    <xdr:ext cx="534377" cy="259045"/>
    <xdr:sp macro="" textlink="">
      <xdr:nvSpPr>
        <xdr:cNvPr id="117" name="物件費最大値テキスト"/>
        <xdr:cNvSpPr txBox="1"/>
      </xdr:nvSpPr>
      <xdr:spPr>
        <a:xfrm>
          <a:off x="4686300" y="85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48564</xdr:rowOff>
    </xdr:from>
    <xdr:to>
      <xdr:col>6</xdr:col>
      <xdr:colOff>600075</xdr:colOff>
      <xdr:row>51</xdr:row>
      <xdr:rowOff>48564</xdr:rowOff>
    </xdr:to>
    <xdr:cxnSp macro="">
      <xdr:nvCxnSpPr>
        <xdr:cNvPr id="118" name="直線コネクタ 117"/>
        <xdr:cNvCxnSpPr/>
      </xdr:nvCxnSpPr>
      <xdr:spPr>
        <a:xfrm>
          <a:off x="4546600" y="879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36658</xdr:rowOff>
    </xdr:from>
    <xdr:to>
      <xdr:col>6</xdr:col>
      <xdr:colOff>511175</xdr:colOff>
      <xdr:row>57</xdr:row>
      <xdr:rowOff>47803</xdr:rowOff>
    </xdr:to>
    <xdr:cxnSp macro="">
      <xdr:nvCxnSpPr>
        <xdr:cNvPr id="119" name="直線コネクタ 118"/>
        <xdr:cNvCxnSpPr/>
      </xdr:nvCxnSpPr>
      <xdr:spPr>
        <a:xfrm>
          <a:off x="3797300" y="9809308"/>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7821</xdr:rowOff>
    </xdr:from>
    <xdr:ext cx="534377" cy="259045"/>
    <xdr:sp macro="" textlink="">
      <xdr:nvSpPr>
        <xdr:cNvPr id="120" name="物件費平均値テキスト"/>
        <xdr:cNvSpPr txBox="1"/>
      </xdr:nvSpPr>
      <xdr:spPr>
        <a:xfrm>
          <a:off x="4686300" y="943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156394</xdr:rowOff>
    </xdr:from>
    <xdr:to>
      <xdr:col>6</xdr:col>
      <xdr:colOff>561975</xdr:colOff>
      <xdr:row>56</xdr:row>
      <xdr:rowOff>86544</xdr:rowOff>
    </xdr:to>
    <xdr:sp macro="" textlink="">
      <xdr:nvSpPr>
        <xdr:cNvPr id="121" name="フローチャート : 判断 120"/>
        <xdr:cNvSpPr/>
      </xdr:nvSpPr>
      <xdr:spPr>
        <a:xfrm>
          <a:off x="4584700" y="958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36658</xdr:rowOff>
    </xdr:from>
    <xdr:to>
      <xdr:col>5</xdr:col>
      <xdr:colOff>358775</xdr:colOff>
      <xdr:row>57</xdr:row>
      <xdr:rowOff>65615</xdr:rowOff>
    </xdr:to>
    <xdr:cxnSp macro="">
      <xdr:nvCxnSpPr>
        <xdr:cNvPr id="122" name="直線コネクタ 121"/>
        <xdr:cNvCxnSpPr/>
      </xdr:nvCxnSpPr>
      <xdr:spPr>
        <a:xfrm flipV="1">
          <a:off x="2908300" y="980930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16377</xdr:rowOff>
    </xdr:from>
    <xdr:to>
      <xdr:col>5</xdr:col>
      <xdr:colOff>409575</xdr:colOff>
      <xdr:row>56</xdr:row>
      <xdr:rowOff>117977</xdr:rowOff>
    </xdr:to>
    <xdr:sp macro="" textlink="">
      <xdr:nvSpPr>
        <xdr:cNvPr id="123" name="フローチャート : 判断 122"/>
        <xdr:cNvSpPr/>
      </xdr:nvSpPr>
      <xdr:spPr>
        <a:xfrm>
          <a:off x="37465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134504</xdr:rowOff>
    </xdr:from>
    <xdr:ext cx="534377" cy="259045"/>
    <xdr:sp macro="" textlink="">
      <xdr:nvSpPr>
        <xdr:cNvPr id="124" name="テキスト ボックス 123"/>
        <xdr:cNvSpPr txBox="1"/>
      </xdr:nvSpPr>
      <xdr:spPr>
        <a:xfrm>
          <a:off x="3530111" y="93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65615</xdr:rowOff>
    </xdr:from>
    <xdr:to>
      <xdr:col>4</xdr:col>
      <xdr:colOff>155575</xdr:colOff>
      <xdr:row>57</xdr:row>
      <xdr:rowOff>99105</xdr:rowOff>
    </xdr:to>
    <xdr:cxnSp macro="">
      <xdr:nvCxnSpPr>
        <xdr:cNvPr id="125" name="直線コネクタ 124"/>
        <xdr:cNvCxnSpPr/>
      </xdr:nvCxnSpPr>
      <xdr:spPr>
        <a:xfrm flipV="1">
          <a:off x="2019300" y="983826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26073</xdr:rowOff>
    </xdr:from>
    <xdr:to>
      <xdr:col>4</xdr:col>
      <xdr:colOff>206375</xdr:colOff>
      <xdr:row>56</xdr:row>
      <xdr:rowOff>127673</xdr:rowOff>
    </xdr:to>
    <xdr:sp macro="" textlink="">
      <xdr:nvSpPr>
        <xdr:cNvPr id="126" name="フローチャート : 判断 125"/>
        <xdr:cNvSpPr/>
      </xdr:nvSpPr>
      <xdr:spPr>
        <a:xfrm>
          <a:off x="2857500" y="962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144200</xdr:rowOff>
    </xdr:from>
    <xdr:ext cx="534377" cy="259045"/>
    <xdr:sp macro="" textlink="">
      <xdr:nvSpPr>
        <xdr:cNvPr id="127" name="テキスト ボックス 126"/>
        <xdr:cNvSpPr txBox="1"/>
      </xdr:nvSpPr>
      <xdr:spPr>
        <a:xfrm>
          <a:off x="2641111" y="94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99105</xdr:rowOff>
    </xdr:from>
    <xdr:to>
      <xdr:col>2</xdr:col>
      <xdr:colOff>638175</xdr:colOff>
      <xdr:row>57</xdr:row>
      <xdr:rowOff>101791</xdr:rowOff>
    </xdr:to>
    <xdr:cxnSp macro="">
      <xdr:nvCxnSpPr>
        <xdr:cNvPr id="128" name="直線コネクタ 127"/>
        <xdr:cNvCxnSpPr/>
      </xdr:nvCxnSpPr>
      <xdr:spPr>
        <a:xfrm flipV="1">
          <a:off x="1130300" y="987175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68593</xdr:rowOff>
    </xdr:from>
    <xdr:to>
      <xdr:col>3</xdr:col>
      <xdr:colOff>3175</xdr:colOff>
      <xdr:row>56</xdr:row>
      <xdr:rowOff>170193</xdr:rowOff>
    </xdr:to>
    <xdr:sp macro="" textlink="">
      <xdr:nvSpPr>
        <xdr:cNvPr id="129" name="フローチャート : 判断 128"/>
        <xdr:cNvSpPr/>
      </xdr:nvSpPr>
      <xdr:spPr>
        <a:xfrm>
          <a:off x="1968500" y="96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15270</xdr:rowOff>
    </xdr:from>
    <xdr:ext cx="534377" cy="259045"/>
    <xdr:sp macro="" textlink="">
      <xdr:nvSpPr>
        <xdr:cNvPr id="130" name="テキスト ボックス 129"/>
        <xdr:cNvSpPr txBox="1"/>
      </xdr:nvSpPr>
      <xdr:spPr>
        <a:xfrm>
          <a:off x="1752111" y="94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69317</xdr:rowOff>
    </xdr:from>
    <xdr:to>
      <xdr:col>1</xdr:col>
      <xdr:colOff>485775</xdr:colOff>
      <xdr:row>56</xdr:row>
      <xdr:rowOff>170917</xdr:rowOff>
    </xdr:to>
    <xdr:sp macro="" textlink="">
      <xdr:nvSpPr>
        <xdr:cNvPr id="131" name="フローチャート : 判断 130"/>
        <xdr:cNvSpPr/>
      </xdr:nvSpPr>
      <xdr:spPr>
        <a:xfrm>
          <a:off x="1079500" y="967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15994</xdr:rowOff>
    </xdr:from>
    <xdr:ext cx="534377" cy="259045"/>
    <xdr:sp macro="" textlink="">
      <xdr:nvSpPr>
        <xdr:cNvPr id="132" name="テキスト ボックス 131"/>
        <xdr:cNvSpPr txBox="1"/>
      </xdr:nvSpPr>
      <xdr:spPr>
        <a:xfrm>
          <a:off x="863111" y="94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168453</xdr:rowOff>
    </xdr:from>
    <xdr:to>
      <xdr:col>6</xdr:col>
      <xdr:colOff>561975</xdr:colOff>
      <xdr:row>57</xdr:row>
      <xdr:rowOff>98603</xdr:rowOff>
    </xdr:to>
    <xdr:sp macro="" textlink="">
      <xdr:nvSpPr>
        <xdr:cNvPr id="138" name="円/楕円 137"/>
        <xdr:cNvSpPr/>
      </xdr:nvSpPr>
      <xdr:spPr>
        <a:xfrm>
          <a:off x="45847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83380</xdr:rowOff>
    </xdr:from>
    <xdr:ext cx="534377" cy="259045"/>
    <xdr:sp macro="" textlink="">
      <xdr:nvSpPr>
        <xdr:cNvPr id="139" name="物件費該当値テキスト"/>
        <xdr:cNvSpPr txBox="1"/>
      </xdr:nvSpPr>
      <xdr:spPr>
        <a:xfrm>
          <a:off x="4686300" y="9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157308</xdr:rowOff>
    </xdr:from>
    <xdr:to>
      <xdr:col>5</xdr:col>
      <xdr:colOff>409575</xdr:colOff>
      <xdr:row>57</xdr:row>
      <xdr:rowOff>87458</xdr:rowOff>
    </xdr:to>
    <xdr:sp macro="" textlink="">
      <xdr:nvSpPr>
        <xdr:cNvPr id="140" name="円/楕円 139"/>
        <xdr:cNvSpPr/>
      </xdr:nvSpPr>
      <xdr:spPr>
        <a:xfrm>
          <a:off x="3746500" y="97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78585</xdr:rowOff>
    </xdr:from>
    <xdr:ext cx="534377" cy="259045"/>
    <xdr:sp macro="" textlink="">
      <xdr:nvSpPr>
        <xdr:cNvPr id="141" name="テキスト ボックス 140"/>
        <xdr:cNvSpPr txBox="1"/>
      </xdr:nvSpPr>
      <xdr:spPr>
        <a:xfrm>
          <a:off x="3530111" y="98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14815</xdr:rowOff>
    </xdr:from>
    <xdr:to>
      <xdr:col>4</xdr:col>
      <xdr:colOff>206375</xdr:colOff>
      <xdr:row>57</xdr:row>
      <xdr:rowOff>116415</xdr:rowOff>
    </xdr:to>
    <xdr:sp macro="" textlink="">
      <xdr:nvSpPr>
        <xdr:cNvPr id="142" name="円/楕円 141"/>
        <xdr:cNvSpPr/>
      </xdr:nvSpPr>
      <xdr:spPr>
        <a:xfrm>
          <a:off x="2857500" y="97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107542</xdr:rowOff>
    </xdr:from>
    <xdr:ext cx="534377" cy="259045"/>
    <xdr:sp macro="" textlink="">
      <xdr:nvSpPr>
        <xdr:cNvPr id="143" name="テキスト ボックス 142"/>
        <xdr:cNvSpPr txBox="1"/>
      </xdr:nvSpPr>
      <xdr:spPr>
        <a:xfrm>
          <a:off x="2641111" y="98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48305</xdr:rowOff>
    </xdr:from>
    <xdr:to>
      <xdr:col>3</xdr:col>
      <xdr:colOff>3175</xdr:colOff>
      <xdr:row>57</xdr:row>
      <xdr:rowOff>149905</xdr:rowOff>
    </xdr:to>
    <xdr:sp macro="" textlink="">
      <xdr:nvSpPr>
        <xdr:cNvPr id="144" name="円/楕円 143"/>
        <xdr:cNvSpPr/>
      </xdr:nvSpPr>
      <xdr:spPr>
        <a:xfrm>
          <a:off x="1968500" y="98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141032</xdr:rowOff>
    </xdr:from>
    <xdr:ext cx="534377" cy="259045"/>
    <xdr:sp macro="" textlink="">
      <xdr:nvSpPr>
        <xdr:cNvPr id="145" name="テキスト ボックス 144"/>
        <xdr:cNvSpPr txBox="1"/>
      </xdr:nvSpPr>
      <xdr:spPr>
        <a:xfrm>
          <a:off x="1752111" y="99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50991</xdr:rowOff>
    </xdr:from>
    <xdr:to>
      <xdr:col>1</xdr:col>
      <xdr:colOff>485775</xdr:colOff>
      <xdr:row>57</xdr:row>
      <xdr:rowOff>152591</xdr:rowOff>
    </xdr:to>
    <xdr:sp macro="" textlink="">
      <xdr:nvSpPr>
        <xdr:cNvPr id="146" name="円/楕円 145"/>
        <xdr:cNvSpPr/>
      </xdr:nvSpPr>
      <xdr:spPr>
        <a:xfrm>
          <a:off x="1079500" y="98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143718</xdr:rowOff>
    </xdr:from>
    <xdr:ext cx="534377" cy="259045"/>
    <xdr:sp macro="" textlink="">
      <xdr:nvSpPr>
        <xdr:cNvPr id="147" name="テキスト ボックス 146"/>
        <xdr:cNvSpPr txBox="1"/>
      </xdr:nvSpPr>
      <xdr:spPr>
        <a:xfrm>
          <a:off x="863111" y="99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7" name="テキスト ボックス 166"/>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5" name="直線コネクタ 174"/>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6"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7" name="直線コネクタ 176"/>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8"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9" name="直線コネクタ 178"/>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12446</xdr:rowOff>
    </xdr:from>
    <xdr:to>
      <xdr:col>6</xdr:col>
      <xdr:colOff>511175</xdr:colOff>
      <xdr:row>74</xdr:row>
      <xdr:rowOff>13018</xdr:rowOff>
    </xdr:to>
    <xdr:cxnSp macro="">
      <xdr:nvCxnSpPr>
        <xdr:cNvPr id="180" name="直線コネクタ 179"/>
        <xdr:cNvCxnSpPr/>
      </xdr:nvCxnSpPr>
      <xdr:spPr>
        <a:xfrm>
          <a:off x="3797300" y="1269974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81"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2" name="フローチャート : 判断 181"/>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12446</xdr:rowOff>
    </xdr:from>
    <xdr:to>
      <xdr:col>5</xdr:col>
      <xdr:colOff>358775</xdr:colOff>
      <xdr:row>74</xdr:row>
      <xdr:rowOff>48355</xdr:rowOff>
    </xdr:to>
    <xdr:cxnSp macro="">
      <xdr:nvCxnSpPr>
        <xdr:cNvPr id="183" name="直線コネクタ 182"/>
        <xdr:cNvCxnSpPr/>
      </xdr:nvCxnSpPr>
      <xdr:spPr>
        <a:xfrm flipV="1">
          <a:off x="2908300" y="12699746"/>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4" name="フローチャート : 判断 183"/>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5" name="テキスト ボックス 184"/>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48355</xdr:rowOff>
    </xdr:from>
    <xdr:to>
      <xdr:col>4</xdr:col>
      <xdr:colOff>155575</xdr:colOff>
      <xdr:row>74</xdr:row>
      <xdr:rowOff>63786</xdr:rowOff>
    </xdr:to>
    <xdr:cxnSp macro="">
      <xdr:nvCxnSpPr>
        <xdr:cNvPr id="186" name="直線コネクタ 185"/>
        <xdr:cNvCxnSpPr/>
      </xdr:nvCxnSpPr>
      <xdr:spPr>
        <a:xfrm flipV="1">
          <a:off x="2019300" y="1273565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7" name="フローチャート : 判断 186"/>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8" name="テキスト ボックス 187"/>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63786</xdr:rowOff>
    </xdr:from>
    <xdr:to>
      <xdr:col>2</xdr:col>
      <xdr:colOff>638175</xdr:colOff>
      <xdr:row>74</xdr:row>
      <xdr:rowOff>63881</xdr:rowOff>
    </xdr:to>
    <xdr:cxnSp macro="">
      <xdr:nvCxnSpPr>
        <xdr:cNvPr id="189" name="直線コネクタ 188"/>
        <xdr:cNvCxnSpPr/>
      </xdr:nvCxnSpPr>
      <xdr:spPr>
        <a:xfrm flipV="1">
          <a:off x="1130300" y="1275108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90" name="フローチャート : 判断 189"/>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91" name="テキスト ボックス 190"/>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2" name="フローチャート : 判断 191"/>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3" name="テキスト ボックス 192"/>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133668</xdr:rowOff>
    </xdr:from>
    <xdr:to>
      <xdr:col>6</xdr:col>
      <xdr:colOff>561975</xdr:colOff>
      <xdr:row>74</xdr:row>
      <xdr:rowOff>63818</xdr:rowOff>
    </xdr:to>
    <xdr:sp macro="" textlink="">
      <xdr:nvSpPr>
        <xdr:cNvPr id="199" name="円/楕円 198"/>
        <xdr:cNvSpPr/>
      </xdr:nvSpPr>
      <xdr:spPr>
        <a:xfrm>
          <a:off x="4584700" y="126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156545</xdr:rowOff>
    </xdr:from>
    <xdr:ext cx="534377" cy="259045"/>
    <xdr:sp macro="" textlink="">
      <xdr:nvSpPr>
        <xdr:cNvPr id="200" name="維持補修費該当値テキスト"/>
        <xdr:cNvSpPr txBox="1"/>
      </xdr:nvSpPr>
      <xdr:spPr>
        <a:xfrm>
          <a:off x="4686300" y="125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133096</xdr:rowOff>
    </xdr:from>
    <xdr:to>
      <xdr:col>5</xdr:col>
      <xdr:colOff>409575</xdr:colOff>
      <xdr:row>74</xdr:row>
      <xdr:rowOff>63246</xdr:rowOff>
    </xdr:to>
    <xdr:sp macro="" textlink="">
      <xdr:nvSpPr>
        <xdr:cNvPr id="201" name="円/楕円 200"/>
        <xdr:cNvSpPr/>
      </xdr:nvSpPr>
      <xdr:spPr>
        <a:xfrm>
          <a:off x="3746500" y="126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79773</xdr:rowOff>
    </xdr:from>
    <xdr:ext cx="534377" cy="259045"/>
    <xdr:sp macro="" textlink="">
      <xdr:nvSpPr>
        <xdr:cNvPr id="202" name="テキスト ボックス 201"/>
        <xdr:cNvSpPr txBox="1"/>
      </xdr:nvSpPr>
      <xdr:spPr>
        <a:xfrm>
          <a:off x="3530111" y="124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169005</xdr:rowOff>
    </xdr:from>
    <xdr:to>
      <xdr:col>4</xdr:col>
      <xdr:colOff>206375</xdr:colOff>
      <xdr:row>74</xdr:row>
      <xdr:rowOff>99155</xdr:rowOff>
    </xdr:to>
    <xdr:sp macro="" textlink="">
      <xdr:nvSpPr>
        <xdr:cNvPr id="203" name="円/楕円 202"/>
        <xdr:cNvSpPr/>
      </xdr:nvSpPr>
      <xdr:spPr>
        <a:xfrm>
          <a:off x="2857500" y="126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115682</xdr:rowOff>
    </xdr:from>
    <xdr:ext cx="469744" cy="259045"/>
    <xdr:sp macro="" textlink="">
      <xdr:nvSpPr>
        <xdr:cNvPr id="204" name="テキスト ボックス 203"/>
        <xdr:cNvSpPr txBox="1"/>
      </xdr:nvSpPr>
      <xdr:spPr>
        <a:xfrm>
          <a:off x="2673427" y="124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12986</xdr:rowOff>
    </xdr:from>
    <xdr:to>
      <xdr:col>3</xdr:col>
      <xdr:colOff>3175</xdr:colOff>
      <xdr:row>74</xdr:row>
      <xdr:rowOff>114586</xdr:rowOff>
    </xdr:to>
    <xdr:sp macro="" textlink="">
      <xdr:nvSpPr>
        <xdr:cNvPr id="205" name="円/楕円 204"/>
        <xdr:cNvSpPr/>
      </xdr:nvSpPr>
      <xdr:spPr>
        <a:xfrm>
          <a:off x="1968500" y="127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131113</xdr:rowOff>
    </xdr:from>
    <xdr:ext cx="469744" cy="259045"/>
    <xdr:sp macro="" textlink="">
      <xdr:nvSpPr>
        <xdr:cNvPr id="206" name="テキスト ボックス 205"/>
        <xdr:cNvSpPr txBox="1"/>
      </xdr:nvSpPr>
      <xdr:spPr>
        <a:xfrm>
          <a:off x="1784427" y="1247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13081</xdr:rowOff>
    </xdr:from>
    <xdr:to>
      <xdr:col>1</xdr:col>
      <xdr:colOff>485775</xdr:colOff>
      <xdr:row>74</xdr:row>
      <xdr:rowOff>114681</xdr:rowOff>
    </xdr:to>
    <xdr:sp macro="" textlink="">
      <xdr:nvSpPr>
        <xdr:cNvPr id="207" name="円/楕円 206"/>
        <xdr:cNvSpPr/>
      </xdr:nvSpPr>
      <xdr:spPr>
        <a:xfrm>
          <a:off x="1079500" y="127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131208</xdr:rowOff>
    </xdr:from>
    <xdr:ext cx="469744" cy="259045"/>
    <xdr:sp macro="" textlink="">
      <xdr:nvSpPr>
        <xdr:cNvPr id="208" name="テキスト ボックス 207"/>
        <xdr:cNvSpPr txBox="1"/>
      </xdr:nvSpPr>
      <xdr:spPr>
        <a:xfrm>
          <a:off x="895427" y="12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5" name="直線コネクタ 234"/>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6"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7" name="直線コネクタ 236"/>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8"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9" name="直線コネクタ 238"/>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56011</xdr:rowOff>
    </xdr:from>
    <xdr:to>
      <xdr:col>6</xdr:col>
      <xdr:colOff>511175</xdr:colOff>
      <xdr:row>95</xdr:row>
      <xdr:rowOff>111190</xdr:rowOff>
    </xdr:to>
    <xdr:cxnSp macro="">
      <xdr:nvCxnSpPr>
        <xdr:cNvPr id="240" name="直線コネクタ 239"/>
        <xdr:cNvCxnSpPr/>
      </xdr:nvCxnSpPr>
      <xdr:spPr>
        <a:xfrm flipV="1">
          <a:off x="3797300" y="16343761"/>
          <a:ext cx="838200" cy="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41"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2" name="フローチャート : 判断 241"/>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111190</xdr:rowOff>
    </xdr:from>
    <xdr:to>
      <xdr:col>5</xdr:col>
      <xdr:colOff>358775</xdr:colOff>
      <xdr:row>95</xdr:row>
      <xdr:rowOff>129380</xdr:rowOff>
    </xdr:to>
    <xdr:cxnSp macro="">
      <xdr:nvCxnSpPr>
        <xdr:cNvPr id="243" name="直線コネクタ 242"/>
        <xdr:cNvCxnSpPr/>
      </xdr:nvCxnSpPr>
      <xdr:spPr>
        <a:xfrm flipV="1">
          <a:off x="2908300" y="16398940"/>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4" name="フローチャート : 判断 243"/>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5" name="テキスト ボックス 244"/>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129380</xdr:rowOff>
    </xdr:from>
    <xdr:to>
      <xdr:col>4</xdr:col>
      <xdr:colOff>155575</xdr:colOff>
      <xdr:row>96</xdr:row>
      <xdr:rowOff>47411</xdr:rowOff>
    </xdr:to>
    <xdr:cxnSp macro="">
      <xdr:nvCxnSpPr>
        <xdr:cNvPr id="246" name="直線コネクタ 245"/>
        <xdr:cNvCxnSpPr/>
      </xdr:nvCxnSpPr>
      <xdr:spPr>
        <a:xfrm flipV="1">
          <a:off x="2019300" y="16417130"/>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7" name="フローチャート : 判断 246"/>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8" name="テキスト ボックス 247"/>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47411</xdr:rowOff>
    </xdr:from>
    <xdr:to>
      <xdr:col>2</xdr:col>
      <xdr:colOff>638175</xdr:colOff>
      <xdr:row>96</xdr:row>
      <xdr:rowOff>81919</xdr:rowOff>
    </xdr:to>
    <xdr:cxnSp macro="">
      <xdr:nvCxnSpPr>
        <xdr:cNvPr id="249" name="直線コネクタ 248"/>
        <xdr:cNvCxnSpPr/>
      </xdr:nvCxnSpPr>
      <xdr:spPr>
        <a:xfrm flipV="1">
          <a:off x="1130300" y="16506611"/>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50" name="フローチャート : 判断 249"/>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51" name="テキスト ボックス 250"/>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2" name="フローチャート : 判断 251"/>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3" name="テキスト ボックス 252"/>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5211</xdr:rowOff>
    </xdr:from>
    <xdr:to>
      <xdr:col>6</xdr:col>
      <xdr:colOff>561975</xdr:colOff>
      <xdr:row>95</xdr:row>
      <xdr:rowOff>106811</xdr:rowOff>
    </xdr:to>
    <xdr:sp macro="" textlink="">
      <xdr:nvSpPr>
        <xdr:cNvPr id="259" name="円/楕円 258"/>
        <xdr:cNvSpPr/>
      </xdr:nvSpPr>
      <xdr:spPr>
        <a:xfrm>
          <a:off x="4584700" y="162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155088</xdr:rowOff>
    </xdr:from>
    <xdr:ext cx="599010" cy="259045"/>
    <xdr:sp macro="" textlink="">
      <xdr:nvSpPr>
        <xdr:cNvPr id="260" name="扶助費該当値テキスト"/>
        <xdr:cNvSpPr txBox="1"/>
      </xdr:nvSpPr>
      <xdr:spPr>
        <a:xfrm>
          <a:off x="4686300" y="1627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60390</xdr:rowOff>
    </xdr:from>
    <xdr:to>
      <xdr:col>5</xdr:col>
      <xdr:colOff>409575</xdr:colOff>
      <xdr:row>95</xdr:row>
      <xdr:rowOff>161990</xdr:rowOff>
    </xdr:to>
    <xdr:sp macro="" textlink="">
      <xdr:nvSpPr>
        <xdr:cNvPr id="261" name="円/楕円 260"/>
        <xdr:cNvSpPr/>
      </xdr:nvSpPr>
      <xdr:spPr>
        <a:xfrm>
          <a:off x="3746500" y="163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153117</xdr:rowOff>
    </xdr:from>
    <xdr:ext cx="599010" cy="259045"/>
    <xdr:sp macro="" textlink="">
      <xdr:nvSpPr>
        <xdr:cNvPr id="262" name="テキスト ボックス 261"/>
        <xdr:cNvSpPr txBox="1"/>
      </xdr:nvSpPr>
      <xdr:spPr>
        <a:xfrm>
          <a:off x="3497794" y="1644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78580</xdr:rowOff>
    </xdr:from>
    <xdr:to>
      <xdr:col>4</xdr:col>
      <xdr:colOff>206375</xdr:colOff>
      <xdr:row>96</xdr:row>
      <xdr:rowOff>8730</xdr:rowOff>
    </xdr:to>
    <xdr:sp macro="" textlink="">
      <xdr:nvSpPr>
        <xdr:cNvPr id="263" name="円/楕円 262"/>
        <xdr:cNvSpPr/>
      </xdr:nvSpPr>
      <xdr:spPr>
        <a:xfrm>
          <a:off x="2857500" y="163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25257</xdr:rowOff>
    </xdr:from>
    <xdr:ext cx="599010" cy="259045"/>
    <xdr:sp macro="" textlink="">
      <xdr:nvSpPr>
        <xdr:cNvPr id="264" name="テキスト ボックス 263"/>
        <xdr:cNvSpPr txBox="1"/>
      </xdr:nvSpPr>
      <xdr:spPr>
        <a:xfrm>
          <a:off x="2608794" y="1614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168061</xdr:rowOff>
    </xdr:from>
    <xdr:to>
      <xdr:col>3</xdr:col>
      <xdr:colOff>3175</xdr:colOff>
      <xdr:row>96</xdr:row>
      <xdr:rowOff>98211</xdr:rowOff>
    </xdr:to>
    <xdr:sp macro="" textlink="">
      <xdr:nvSpPr>
        <xdr:cNvPr id="265" name="円/楕円 264"/>
        <xdr:cNvSpPr/>
      </xdr:nvSpPr>
      <xdr:spPr>
        <a:xfrm>
          <a:off x="1968500" y="164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89338</xdr:rowOff>
    </xdr:from>
    <xdr:ext cx="599010" cy="259045"/>
    <xdr:sp macro="" textlink="">
      <xdr:nvSpPr>
        <xdr:cNvPr id="266" name="テキスト ボックス 265"/>
        <xdr:cNvSpPr txBox="1"/>
      </xdr:nvSpPr>
      <xdr:spPr>
        <a:xfrm>
          <a:off x="1719794" y="165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31119</xdr:rowOff>
    </xdr:from>
    <xdr:to>
      <xdr:col>1</xdr:col>
      <xdr:colOff>485775</xdr:colOff>
      <xdr:row>96</xdr:row>
      <xdr:rowOff>132719</xdr:rowOff>
    </xdr:to>
    <xdr:sp macro="" textlink="">
      <xdr:nvSpPr>
        <xdr:cNvPr id="267" name="円/楕円 266"/>
        <xdr:cNvSpPr/>
      </xdr:nvSpPr>
      <xdr:spPr>
        <a:xfrm>
          <a:off x="1079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123846</xdr:rowOff>
    </xdr:from>
    <xdr:ext cx="599010" cy="259045"/>
    <xdr:sp macro="" textlink="">
      <xdr:nvSpPr>
        <xdr:cNvPr id="268" name="テキスト ボックス 267"/>
        <xdr:cNvSpPr txBox="1"/>
      </xdr:nvSpPr>
      <xdr:spPr>
        <a:xfrm>
          <a:off x="830794" y="165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9" name="テキスト ボックス 28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3" name="直線コネクタ 292"/>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4"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5" name="直線コネクタ 294"/>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6"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7" name="直線コネクタ 296"/>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92989</xdr:rowOff>
    </xdr:from>
    <xdr:to>
      <xdr:col>15</xdr:col>
      <xdr:colOff>180975</xdr:colOff>
      <xdr:row>31</xdr:row>
      <xdr:rowOff>99924</xdr:rowOff>
    </xdr:to>
    <xdr:cxnSp macro="">
      <xdr:nvCxnSpPr>
        <xdr:cNvPr id="298" name="直線コネクタ 297"/>
        <xdr:cNvCxnSpPr/>
      </xdr:nvCxnSpPr>
      <xdr:spPr>
        <a:xfrm>
          <a:off x="9639300" y="5407939"/>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37495</xdr:rowOff>
    </xdr:from>
    <xdr:ext cx="534377" cy="259045"/>
    <xdr:sp macro="" textlink="">
      <xdr:nvSpPr>
        <xdr:cNvPr id="299" name="補助費等平均値テキスト"/>
        <xdr:cNvSpPr txBox="1"/>
      </xdr:nvSpPr>
      <xdr:spPr>
        <a:xfrm>
          <a:off x="10528300" y="5695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300" name="フローチャート : 判断 299"/>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92989</xdr:rowOff>
    </xdr:from>
    <xdr:to>
      <xdr:col>14</xdr:col>
      <xdr:colOff>28575</xdr:colOff>
      <xdr:row>31</xdr:row>
      <xdr:rowOff>151282</xdr:rowOff>
    </xdr:to>
    <xdr:cxnSp macro="">
      <xdr:nvCxnSpPr>
        <xdr:cNvPr id="301" name="直線コネクタ 300"/>
        <xdr:cNvCxnSpPr/>
      </xdr:nvCxnSpPr>
      <xdr:spPr>
        <a:xfrm flipV="1">
          <a:off x="8750300" y="540793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2" name="フローチャート : 判断 301"/>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3" name="テキスト ボックス 302"/>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31267</xdr:rowOff>
    </xdr:from>
    <xdr:to>
      <xdr:col>12</xdr:col>
      <xdr:colOff>511175</xdr:colOff>
      <xdr:row>31</xdr:row>
      <xdr:rowOff>151282</xdr:rowOff>
    </xdr:to>
    <xdr:cxnSp macro="">
      <xdr:nvCxnSpPr>
        <xdr:cNvPr id="304" name="直線コネクタ 303"/>
        <xdr:cNvCxnSpPr/>
      </xdr:nvCxnSpPr>
      <xdr:spPr>
        <a:xfrm>
          <a:off x="7861300" y="53462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5" name="フローチャート : 判断 304"/>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156062</xdr:rowOff>
    </xdr:from>
    <xdr:ext cx="534377" cy="259045"/>
    <xdr:sp macro="" textlink="">
      <xdr:nvSpPr>
        <xdr:cNvPr id="306" name="テキスト ボックス 305"/>
        <xdr:cNvSpPr txBox="1"/>
      </xdr:nvSpPr>
      <xdr:spPr>
        <a:xfrm>
          <a:off x="8483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169380</xdr:rowOff>
    </xdr:from>
    <xdr:to>
      <xdr:col>11</xdr:col>
      <xdr:colOff>307975</xdr:colOff>
      <xdr:row>31</xdr:row>
      <xdr:rowOff>31267</xdr:rowOff>
    </xdr:to>
    <xdr:cxnSp macro="">
      <xdr:nvCxnSpPr>
        <xdr:cNvPr id="307" name="直線コネクタ 306"/>
        <xdr:cNvCxnSpPr/>
      </xdr:nvCxnSpPr>
      <xdr:spPr>
        <a:xfrm>
          <a:off x="6972300" y="531288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8" name="フローチャート : 判断 307"/>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94073</xdr:rowOff>
    </xdr:from>
    <xdr:ext cx="534377" cy="259045"/>
    <xdr:sp macro="" textlink="">
      <xdr:nvSpPr>
        <xdr:cNvPr id="309" name="テキスト ボックス 308"/>
        <xdr:cNvSpPr txBox="1"/>
      </xdr:nvSpPr>
      <xdr:spPr>
        <a:xfrm>
          <a:off x="7594111" y="5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10" name="フローチャート : 判断 309"/>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81424</xdr:rowOff>
    </xdr:from>
    <xdr:ext cx="534377" cy="259045"/>
    <xdr:sp macro="" textlink="">
      <xdr:nvSpPr>
        <xdr:cNvPr id="311" name="テキスト ボックス 310"/>
        <xdr:cNvSpPr txBox="1"/>
      </xdr:nvSpPr>
      <xdr:spPr>
        <a:xfrm>
          <a:off x="6705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49124</xdr:rowOff>
    </xdr:from>
    <xdr:to>
      <xdr:col>15</xdr:col>
      <xdr:colOff>231775</xdr:colOff>
      <xdr:row>31</xdr:row>
      <xdr:rowOff>150724</xdr:rowOff>
    </xdr:to>
    <xdr:sp macro="" textlink="">
      <xdr:nvSpPr>
        <xdr:cNvPr id="317" name="円/楕円 316"/>
        <xdr:cNvSpPr/>
      </xdr:nvSpPr>
      <xdr:spPr>
        <a:xfrm>
          <a:off x="104267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2151</xdr:rowOff>
    </xdr:from>
    <xdr:ext cx="534377" cy="259045"/>
    <xdr:sp macro="" textlink="">
      <xdr:nvSpPr>
        <xdr:cNvPr id="318" name="補助費等該当値テキスト"/>
        <xdr:cNvSpPr txBox="1"/>
      </xdr:nvSpPr>
      <xdr:spPr>
        <a:xfrm>
          <a:off x="10528300" y="53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42189</xdr:rowOff>
    </xdr:from>
    <xdr:to>
      <xdr:col>14</xdr:col>
      <xdr:colOff>79375</xdr:colOff>
      <xdr:row>31</xdr:row>
      <xdr:rowOff>143789</xdr:rowOff>
    </xdr:to>
    <xdr:sp macro="" textlink="">
      <xdr:nvSpPr>
        <xdr:cNvPr id="319" name="円/楕円 318"/>
        <xdr:cNvSpPr/>
      </xdr:nvSpPr>
      <xdr:spPr>
        <a:xfrm>
          <a:off x="9588500" y="53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160316</xdr:rowOff>
    </xdr:from>
    <xdr:ext cx="534377" cy="259045"/>
    <xdr:sp macro="" textlink="">
      <xdr:nvSpPr>
        <xdr:cNvPr id="320" name="テキスト ボックス 319"/>
        <xdr:cNvSpPr txBox="1"/>
      </xdr:nvSpPr>
      <xdr:spPr>
        <a:xfrm>
          <a:off x="9372111" y="5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100482</xdr:rowOff>
    </xdr:from>
    <xdr:to>
      <xdr:col>12</xdr:col>
      <xdr:colOff>561975</xdr:colOff>
      <xdr:row>32</xdr:row>
      <xdr:rowOff>30632</xdr:rowOff>
    </xdr:to>
    <xdr:sp macro="" textlink="">
      <xdr:nvSpPr>
        <xdr:cNvPr id="321" name="円/楕円 320"/>
        <xdr:cNvSpPr/>
      </xdr:nvSpPr>
      <xdr:spPr>
        <a:xfrm>
          <a:off x="8699500" y="5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47159</xdr:rowOff>
    </xdr:from>
    <xdr:ext cx="534377" cy="259045"/>
    <xdr:sp macro="" textlink="">
      <xdr:nvSpPr>
        <xdr:cNvPr id="322" name="テキスト ボックス 321"/>
        <xdr:cNvSpPr txBox="1"/>
      </xdr:nvSpPr>
      <xdr:spPr>
        <a:xfrm>
          <a:off x="8483111" y="51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151917</xdr:rowOff>
    </xdr:from>
    <xdr:to>
      <xdr:col>11</xdr:col>
      <xdr:colOff>358775</xdr:colOff>
      <xdr:row>31</xdr:row>
      <xdr:rowOff>82067</xdr:rowOff>
    </xdr:to>
    <xdr:sp macro="" textlink="">
      <xdr:nvSpPr>
        <xdr:cNvPr id="323" name="円/楕円 322"/>
        <xdr:cNvSpPr/>
      </xdr:nvSpPr>
      <xdr:spPr>
        <a:xfrm>
          <a:off x="7810500" y="52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98594</xdr:rowOff>
    </xdr:from>
    <xdr:ext cx="534377" cy="259045"/>
    <xdr:sp macro="" textlink="">
      <xdr:nvSpPr>
        <xdr:cNvPr id="324" name="テキスト ボックス 323"/>
        <xdr:cNvSpPr txBox="1"/>
      </xdr:nvSpPr>
      <xdr:spPr>
        <a:xfrm>
          <a:off x="7594111" y="50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118580</xdr:rowOff>
    </xdr:from>
    <xdr:to>
      <xdr:col>10</xdr:col>
      <xdr:colOff>155575</xdr:colOff>
      <xdr:row>31</xdr:row>
      <xdr:rowOff>48730</xdr:rowOff>
    </xdr:to>
    <xdr:sp macro="" textlink="">
      <xdr:nvSpPr>
        <xdr:cNvPr id="325" name="円/楕円 324"/>
        <xdr:cNvSpPr/>
      </xdr:nvSpPr>
      <xdr:spPr>
        <a:xfrm>
          <a:off x="6921500" y="52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65257</xdr:rowOff>
    </xdr:from>
    <xdr:ext cx="534377" cy="259045"/>
    <xdr:sp macro="" textlink="">
      <xdr:nvSpPr>
        <xdr:cNvPr id="326" name="テキスト ボックス 325"/>
        <xdr:cNvSpPr txBox="1"/>
      </xdr:nvSpPr>
      <xdr:spPr>
        <a:xfrm>
          <a:off x="6705111" y="50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9" name="直線コネクタ 348"/>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50"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51" name="直線コネクタ 350"/>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2"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3" name="直線コネクタ 352"/>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1443</xdr:rowOff>
    </xdr:from>
    <xdr:to>
      <xdr:col>15</xdr:col>
      <xdr:colOff>180975</xdr:colOff>
      <xdr:row>56</xdr:row>
      <xdr:rowOff>105021</xdr:rowOff>
    </xdr:to>
    <xdr:cxnSp macro="">
      <xdr:nvCxnSpPr>
        <xdr:cNvPr id="354" name="直線コネクタ 353"/>
        <xdr:cNvCxnSpPr/>
      </xdr:nvCxnSpPr>
      <xdr:spPr>
        <a:xfrm flipV="1">
          <a:off x="9639300" y="9602643"/>
          <a:ext cx="8382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5"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6" name="フローチャート : 判断 355"/>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112062</xdr:rowOff>
    </xdr:from>
    <xdr:to>
      <xdr:col>14</xdr:col>
      <xdr:colOff>28575</xdr:colOff>
      <xdr:row>56</xdr:row>
      <xdr:rowOff>105021</xdr:rowOff>
    </xdr:to>
    <xdr:cxnSp macro="">
      <xdr:nvCxnSpPr>
        <xdr:cNvPr id="357" name="直線コネクタ 356"/>
        <xdr:cNvCxnSpPr/>
      </xdr:nvCxnSpPr>
      <xdr:spPr>
        <a:xfrm>
          <a:off x="8750300" y="9541812"/>
          <a:ext cx="889000" cy="1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8" name="フローチャート : 判断 357"/>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9" name="テキスト ボックス 358"/>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112062</xdr:rowOff>
    </xdr:from>
    <xdr:to>
      <xdr:col>12</xdr:col>
      <xdr:colOff>511175</xdr:colOff>
      <xdr:row>56</xdr:row>
      <xdr:rowOff>21194</xdr:rowOff>
    </xdr:to>
    <xdr:cxnSp macro="">
      <xdr:nvCxnSpPr>
        <xdr:cNvPr id="360" name="直線コネクタ 359"/>
        <xdr:cNvCxnSpPr/>
      </xdr:nvCxnSpPr>
      <xdr:spPr>
        <a:xfrm flipV="1">
          <a:off x="7861300" y="954181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61" name="フローチャート : 判断 360"/>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2" name="テキスト ボックス 361"/>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21194</xdr:rowOff>
    </xdr:from>
    <xdr:to>
      <xdr:col>11</xdr:col>
      <xdr:colOff>307975</xdr:colOff>
      <xdr:row>57</xdr:row>
      <xdr:rowOff>37036</xdr:rowOff>
    </xdr:to>
    <xdr:cxnSp macro="">
      <xdr:nvCxnSpPr>
        <xdr:cNvPr id="363" name="直線コネクタ 362"/>
        <xdr:cNvCxnSpPr/>
      </xdr:nvCxnSpPr>
      <xdr:spPr>
        <a:xfrm flipV="1">
          <a:off x="6972300" y="9622394"/>
          <a:ext cx="889000" cy="18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4" name="フローチャート : 判断 363"/>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5" name="テキスト ボックス 364"/>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6" name="フローチャート : 判断 365"/>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7" name="テキスト ボックス 366"/>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122093</xdr:rowOff>
    </xdr:from>
    <xdr:to>
      <xdr:col>15</xdr:col>
      <xdr:colOff>231775</xdr:colOff>
      <xdr:row>56</xdr:row>
      <xdr:rowOff>52243</xdr:rowOff>
    </xdr:to>
    <xdr:sp macro="" textlink="">
      <xdr:nvSpPr>
        <xdr:cNvPr id="373" name="円/楕円 372"/>
        <xdr:cNvSpPr/>
      </xdr:nvSpPr>
      <xdr:spPr>
        <a:xfrm>
          <a:off x="104267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100520</xdr:rowOff>
    </xdr:from>
    <xdr:ext cx="534377" cy="259045"/>
    <xdr:sp macro="" textlink="">
      <xdr:nvSpPr>
        <xdr:cNvPr id="374" name="普通建設事業費該当値テキスト"/>
        <xdr:cNvSpPr txBox="1"/>
      </xdr:nvSpPr>
      <xdr:spPr>
        <a:xfrm>
          <a:off x="10528300" y="95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54221</xdr:rowOff>
    </xdr:from>
    <xdr:to>
      <xdr:col>14</xdr:col>
      <xdr:colOff>79375</xdr:colOff>
      <xdr:row>56</xdr:row>
      <xdr:rowOff>155821</xdr:rowOff>
    </xdr:to>
    <xdr:sp macro="" textlink="">
      <xdr:nvSpPr>
        <xdr:cNvPr id="375" name="円/楕円 374"/>
        <xdr:cNvSpPr/>
      </xdr:nvSpPr>
      <xdr:spPr>
        <a:xfrm>
          <a:off x="9588500" y="96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146948</xdr:rowOff>
    </xdr:from>
    <xdr:ext cx="534377" cy="259045"/>
    <xdr:sp macro="" textlink="">
      <xdr:nvSpPr>
        <xdr:cNvPr id="376" name="テキスト ボックス 375"/>
        <xdr:cNvSpPr txBox="1"/>
      </xdr:nvSpPr>
      <xdr:spPr>
        <a:xfrm>
          <a:off x="9372111" y="97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61262</xdr:rowOff>
    </xdr:from>
    <xdr:to>
      <xdr:col>12</xdr:col>
      <xdr:colOff>561975</xdr:colOff>
      <xdr:row>55</xdr:row>
      <xdr:rowOff>162862</xdr:rowOff>
    </xdr:to>
    <xdr:sp macro="" textlink="">
      <xdr:nvSpPr>
        <xdr:cNvPr id="377" name="円/楕円 376"/>
        <xdr:cNvSpPr/>
      </xdr:nvSpPr>
      <xdr:spPr>
        <a:xfrm>
          <a:off x="8699500" y="94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153989</xdr:rowOff>
    </xdr:from>
    <xdr:ext cx="534377" cy="259045"/>
    <xdr:sp macro="" textlink="">
      <xdr:nvSpPr>
        <xdr:cNvPr id="378" name="テキスト ボックス 377"/>
        <xdr:cNvSpPr txBox="1"/>
      </xdr:nvSpPr>
      <xdr:spPr>
        <a:xfrm>
          <a:off x="8483111" y="95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141844</xdr:rowOff>
    </xdr:from>
    <xdr:to>
      <xdr:col>11</xdr:col>
      <xdr:colOff>358775</xdr:colOff>
      <xdr:row>56</xdr:row>
      <xdr:rowOff>71994</xdr:rowOff>
    </xdr:to>
    <xdr:sp macro="" textlink="">
      <xdr:nvSpPr>
        <xdr:cNvPr id="379" name="円/楕円 378"/>
        <xdr:cNvSpPr/>
      </xdr:nvSpPr>
      <xdr:spPr>
        <a:xfrm>
          <a:off x="7810500" y="957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63121</xdr:rowOff>
    </xdr:from>
    <xdr:ext cx="534377" cy="259045"/>
    <xdr:sp macro="" textlink="">
      <xdr:nvSpPr>
        <xdr:cNvPr id="380" name="テキスト ボックス 379"/>
        <xdr:cNvSpPr txBox="1"/>
      </xdr:nvSpPr>
      <xdr:spPr>
        <a:xfrm>
          <a:off x="7594111" y="96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157686</xdr:rowOff>
    </xdr:from>
    <xdr:to>
      <xdr:col>10</xdr:col>
      <xdr:colOff>155575</xdr:colOff>
      <xdr:row>57</xdr:row>
      <xdr:rowOff>87836</xdr:rowOff>
    </xdr:to>
    <xdr:sp macro="" textlink="">
      <xdr:nvSpPr>
        <xdr:cNvPr id="381" name="円/楕円 380"/>
        <xdr:cNvSpPr/>
      </xdr:nvSpPr>
      <xdr:spPr>
        <a:xfrm>
          <a:off x="6921500" y="97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78963</xdr:rowOff>
    </xdr:from>
    <xdr:ext cx="534377" cy="259045"/>
    <xdr:sp macro="" textlink="">
      <xdr:nvSpPr>
        <xdr:cNvPr id="382" name="テキスト ボックス 381"/>
        <xdr:cNvSpPr txBox="1"/>
      </xdr:nvSpPr>
      <xdr:spPr>
        <a:xfrm>
          <a:off x="6705111" y="98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6" name="直線コネクタ 405"/>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7"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8" name="直線コネクタ 407"/>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9"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10" name="直線コネクタ 409"/>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167208</xdr:rowOff>
    </xdr:from>
    <xdr:to>
      <xdr:col>15</xdr:col>
      <xdr:colOff>180975</xdr:colOff>
      <xdr:row>78</xdr:row>
      <xdr:rowOff>25095</xdr:rowOff>
    </xdr:to>
    <xdr:cxnSp macro="">
      <xdr:nvCxnSpPr>
        <xdr:cNvPr id="411" name="直線コネクタ 410"/>
        <xdr:cNvCxnSpPr/>
      </xdr:nvCxnSpPr>
      <xdr:spPr>
        <a:xfrm>
          <a:off x="9639300" y="13368858"/>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2"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3" name="フローチャート : 判断 412"/>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118935</xdr:rowOff>
    </xdr:from>
    <xdr:to>
      <xdr:col>14</xdr:col>
      <xdr:colOff>28575</xdr:colOff>
      <xdr:row>77</xdr:row>
      <xdr:rowOff>167208</xdr:rowOff>
    </xdr:to>
    <xdr:cxnSp macro="">
      <xdr:nvCxnSpPr>
        <xdr:cNvPr id="414" name="直線コネクタ 413"/>
        <xdr:cNvCxnSpPr/>
      </xdr:nvCxnSpPr>
      <xdr:spPr>
        <a:xfrm>
          <a:off x="8750300" y="13149135"/>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5" name="フローチャート : 判断 414"/>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6" name="テキスト ボックス 415"/>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7" name="フローチャート : 判断 416"/>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8" name="テキスト ボックス 417"/>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145745</xdr:rowOff>
    </xdr:from>
    <xdr:to>
      <xdr:col>15</xdr:col>
      <xdr:colOff>231775</xdr:colOff>
      <xdr:row>78</xdr:row>
      <xdr:rowOff>75895</xdr:rowOff>
    </xdr:to>
    <xdr:sp macro="" textlink="">
      <xdr:nvSpPr>
        <xdr:cNvPr id="424" name="円/楕円 423"/>
        <xdr:cNvSpPr/>
      </xdr:nvSpPr>
      <xdr:spPr>
        <a:xfrm>
          <a:off x="10426700" y="133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60672</xdr:rowOff>
    </xdr:from>
    <xdr:ext cx="469744" cy="259045"/>
    <xdr:sp macro="" textlink="">
      <xdr:nvSpPr>
        <xdr:cNvPr id="425" name="普通建設事業費 （ うち新規整備　）該当値テキスト"/>
        <xdr:cNvSpPr txBox="1"/>
      </xdr:nvSpPr>
      <xdr:spPr>
        <a:xfrm>
          <a:off x="10528300" y="132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116408</xdr:rowOff>
    </xdr:from>
    <xdr:to>
      <xdr:col>14</xdr:col>
      <xdr:colOff>79375</xdr:colOff>
      <xdr:row>78</xdr:row>
      <xdr:rowOff>46558</xdr:rowOff>
    </xdr:to>
    <xdr:sp macro="" textlink="">
      <xdr:nvSpPr>
        <xdr:cNvPr id="426" name="円/楕円 425"/>
        <xdr:cNvSpPr/>
      </xdr:nvSpPr>
      <xdr:spPr>
        <a:xfrm>
          <a:off x="9588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37685</xdr:rowOff>
    </xdr:from>
    <xdr:ext cx="469744" cy="259045"/>
    <xdr:sp macro="" textlink="">
      <xdr:nvSpPr>
        <xdr:cNvPr id="427" name="テキスト ボックス 426"/>
        <xdr:cNvSpPr txBox="1"/>
      </xdr:nvSpPr>
      <xdr:spPr>
        <a:xfrm>
          <a:off x="9404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68135</xdr:rowOff>
    </xdr:from>
    <xdr:to>
      <xdr:col>12</xdr:col>
      <xdr:colOff>561975</xdr:colOff>
      <xdr:row>76</xdr:row>
      <xdr:rowOff>169735</xdr:rowOff>
    </xdr:to>
    <xdr:sp macro="" textlink="">
      <xdr:nvSpPr>
        <xdr:cNvPr id="428" name="円/楕円 427"/>
        <xdr:cNvSpPr/>
      </xdr:nvSpPr>
      <xdr:spPr>
        <a:xfrm>
          <a:off x="8699500" y="13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160862</xdr:rowOff>
    </xdr:from>
    <xdr:ext cx="534377" cy="259045"/>
    <xdr:sp macro="" textlink="">
      <xdr:nvSpPr>
        <xdr:cNvPr id="429" name="テキスト ボックス 428"/>
        <xdr:cNvSpPr txBox="1"/>
      </xdr:nvSpPr>
      <xdr:spPr>
        <a:xfrm>
          <a:off x="8483111" y="131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2" name="テキスト ボックス 44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6" name="テキスト ボックス 445"/>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50" name="直線コネクタ 449"/>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51"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2" name="直線コネクタ 451"/>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3"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4" name="直線コネクタ 453"/>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67405</xdr:rowOff>
    </xdr:from>
    <xdr:to>
      <xdr:col>15</xdr:col>
      <xdr:colOff>180975</xdr:colOff>
      <xdr:row>94</xdr:row>
      <xdr:rowOff>105753</xdr:rowOff>
    </xdr:to>
    <xdr:cxnSp macro="">
      <xdr:nvCxnSpPr>
        <xdr:cNvPr id="455" name="直線コネクタ 454"/>
        <xdr:cNvCxnSpPr/>
      </xdr:nvCxnSpPr>
      <xdr:spPr>
        <a:xfrm flipV="1">
          <a:off x="9639300" y="16183705"/>
          <a:ext cx="8382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6"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7" name="フローチャート : 判断 456"/>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103409</xdr:rowOff>
    </xdr:from>
    <xdr:to>
      <xdr:col>14</xdr:col>
      <xdr:colOff>28575</xdr:colOff>
      <xdr:row>94</xdr:row>
      <xdr:rowOff>105753</xdr:rowOff>
    </xdr:to>
    <xdr:cxnSp macro="">
      <xdr:nvCxnSpPr>
        <xdr:cNvPr id="458" name="直線コネクタ 457"/>
        <xdr:cNvCxnSpPr/>
      </xdr:nvCxnSpPr>
      <xdr:spPr>
        <a:xfrm>
          <a:off x="8750300" y="16048259"/>
          <a:ext cx="889000" cy="1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9" name="フローチャート : 判断 458"/>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60" name="テキスト ボックス 459"/>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61" name="フローチャート : 判断 460"/>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2" name="テキスト ボックス 461"/>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16605</xdr:rowOff>
    </xdr:from>
    <xdr:to>
      <xdr:col>15</xdr:col>
      <xdr:colOff>231775</xdr:colOff>
      <xdr:row>94</xdr:row>
      <xdr:rowOff>118205</xdr:rowOff>
    </xdr:to>
    <xdr:sp macro="" textlink="">
      <xdr:nvSpPr>
        <xdr:cNvPr id="468" name="円/楕円 467"/>
        <xdr:cNvSpPr/>
      </xdr:nvSpPr>
      <xdr:spPr>
        <a:xfrm>
          <a:off x="10426700" y="161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166482</xdr:rowOff>
    </xdr:from>
    <xdr:ext cx="534377" cy="259045"/>
    <xdr:sp macro="" textlink="">
      <xdr:nvSpPr>
        <xdr:cNvPr id="469" name="普通建設事業費 （ うち更新整備　）該当値テキスト"/>
        <xdr:cNvSpPr txBox="1"/>
      </xdr:nvSpPr>
      <xdr:spPr>
        <a:xfrm>
          <a:off x="10528300" y="161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54953</xdr:rowOff>
    </xdr:from>
    <xdr:to>
      <xdr:col>14</xdr:col>
      <xdr:colOff>79375</xdr:colOff>
      <xdr:row>94</xdr:row>
      <xdr:rowOff>156553</xdr:rowOff>
    </xdr:to>
    <xdr:sp macro="" textlink="">
      <xdr:nvSpPr>
        <xdr:cNvPr id="470" name="円/楕円 469"/>
        <xdr:cNvSpPr/>
      </xdr:nvSpPr>
      <xdr:spPr>
        <a:xfrm>
          <a:off x="9588500" y="161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1630</xdr:rowOff>
    </xdr:from>
    <xdr:ext cx="534377" cy="259045"/>
    <xdr:sp macro="" textlink="">
      <xdr:nvSpPr>
        <xdr:cNvPr id="471" name="テキスト ボックス 470"/>
        <xdr:cNvSpPr txBox="1"/>
      </xdr:nvSpPr>
      <xdr:spPr>
        <a:xfrm>
          <a:off x="9372111" y="159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52609</xdr:rowOff>
    </xdr:from>
    <xdr:to>
      <xdr:col>12</xdr:col>
      <xdr:colOff>561975</xdr:colOff>
      <xdr:row>93</xdr:row>
      <xdr:rowOff>154209</xdr:rowOff>
    </xdr:to>
    <xdr:sp macro="" textlink="">
      <xdr:nvSpPr>
        <xdr:cNvPr id="472" name="円/楕円 471"/>
        <xdr:cNvSpPr/>
      </xdr:nvSpPr>
      <xdr:spPr>
        <a:xfrm>
          <a:off x="8699500" y="159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170736</xdr:rowOff>
    </xdr:from>
    <xdr:ext cx="534377" cy="259045"/>
    <xdr:sp macro="" textlink="">
      <xdr:nvSpPr>
        <xdr:cNvPr id="473" name="テキスト ボックス 472"/>
        <xdr:cNvSpPr txBox="1"/>
      </xdr:nvSpPr>
      <xdr:spPr>
        <a:xfrm>
          <a:off x="8483111" y="157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7" name="テキスト ボックス 48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7" name="直線コネクタ 496"/>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500"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501" name="直線コネクタ 500"/>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3"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4" name="フローチャート : 判断 503"/>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6" name="フローチャート : 判断 505"/>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7" name="テキスト ボックス 506"/>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9" name="フローチャート : 判断 508"/>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10" name="テキスト ボックス 509"/>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42393</xdr:rowOff>
    </xdr:from>
    <xdr:to>
      <xdr:col>19</xdr:col>
      <xdr:colOff>644525</xdr:colOff>
      <xdr:row>39</xdr:row>
      <xdr:rowOff>44450</xdr:rowOff>
    </xdr:to>
    <xdr:cxnSp macro="">
      <xdr:nvCxnSpPr>
        <xdr:cNvPr id="511" name="直線コネクタ 510"/>
        <xdr:cNvCxnSpPr/>
      </xdr:nvCxnSpPr>
      <xdr:spPr>
        <a:xfrm>
          <a:off x="12814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2" name="フローチャート : 判断 511"/>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3" name="テキスト ボックス 512"/>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4" name="フローチャート : 判断 513"/>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5" name="テキスト ボックス 514"/>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22"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163043</xdr:rowOff>
    </xdr:from>
    <xdr:to>
      <xdr:col>18</xdr:col>
      <xdr:colOff>492125</xdr:colOff>
      <xdr:row>39</xdr:row>
      <xdr:rowOff>93193</xdr:rowOff>
    </xdr:to>
    <xdr:sp macro="" textlink="">
      <xdr:nvSpPr>
        <xdr:cNvPr id="529" name="円/楕円 528"/>
        <xdr:cNvSpPr/>
      </xdr:nvSpPr>
      <xdr:spPr>
        <a:xfrm>
          <a:off x="1276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84320</xdr:rowOff>
    </xdr:from>
    <xdr:ext cx="313932" cy="259045"/>
    <xdr:sp macro="" textlink="">
      <xdr:nvSpPr>
        <xdr:cNvPr id="530" name="テキスト ボックス 529"/>
        <xdr:cNvSpPr txBox="1"/>
      </xdr:nvSpPr>
      <xdr:spPr>
        <a:xfrm>
          <a:off x="12657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2" name="テキスト ボックス 59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4" name="直線コネクタ 603"/>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5"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6" name="直線コネクタ 605"/>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7"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8" name="直線コネクタ 607"/>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77788</xdr:rowOff>
    </xdr:from>
    <xdr:to>
      <xdr:col>23</xdr:col>
      <xdr:colOff>517525</xdr:colOff>
      <xdr:row>74</xdr:row>
      <xdr:rowOff>111525</xdr:rowOff>
    </xdr:to>
    <xdr:cxnSp macro="">
      <xdr:nvCxnSpPr>
        <xdr:cNvPr id="609" name="直線コネクタ 608"/>
        <xdr:cNvCxnSpPr/>
      </xdr:nvCxnSpPr>
      <xdr:spPr>
        <a:xfrm>
          <a:off x="15481300" y="12765088"/>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93407</xdr:rowOff>
    </xdr:from>
    <xdr:ext cx="534377" cy="259045"/>
    <xdr:sp macro="" textlink="">
      <xdr:nvSpPr>
        <xdr:cNvPr id="610" name="公債費平均値テキスト"/>
        <xdr:cNvSpPr txBox="1"/>
      </xdr:nvSpPr>
      <xdr:spPr>
        <a:xfrm>
          <a:off x="16370300" y="1278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11" name="フローチャート : 判断 610"/>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35725</xdr:rowOff>
    </xdr:from>
    <xdr:to>
      <xdr:col>22</xdr:col>
      <xdr:colOff>365125</xdr:colOff>
      <xdr:row>74</xdr:row>
      <xdr:rowOff>77788</xdr:rowOff>
    </xdr:to>
    <xdr:cxnSp macro="">
      <xdr:nvCxnSpPr>
        <xdr:cNvPr id="612" name="直線コネクタ 611"/>
        <xdr:cNvCxnSpPr/>
      </xdr:nvCxnSpPr>
      <xdr:spPr>
        <a:xfrm>
          <a:off x="14592300" y="1272302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3" name="フローチャート : 判断 612"/>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4" name="テキスト ボックス 613"/>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5550</xdr:rowOff>
    </xdr:from>
    <xdr:to>
      <xdr:col>21</xdr:col>
      <xdr:colOff>161925</xdr:colOff>
      <xdr:row>74</xdr:row>
      <xdr:rowOff>35725</xdr:rowOff>
    </xdr:to>
    <xdr:cxnSp macro="">
      <xdr:nvCxnSpPr>
        <xdr:cNvPr id="615" name="直線コネクタ 614"/>
        <xdr:cNvCxnSpPr/>
      </xdr:nvCxnSpPr>
      <xdr:spPr>
        <a:xfrm>
          <a:off x="13703300" y="1269285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6" name="フローチャート : 判断 615"/>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7" name="テキスト ボックス 616"/>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5550</xdr:rowOff>
    </xdr:from>
    <xdr:to>
      <xdr:col>19</xdr:col>
      <xdr:colOff>644525</xdr:colOff>
      <xdr:row>74</xdr:row>
      <xdr:rowOff>46089</xdr:rowOff>
    </xdr:to>
    <xdr:cxnSp macro="">
      <xdr:nvCxnSpPr>
        <xdr:cNvPr id="618" name="直線コネクタ 617"/>
        <xdr:cNvCxnSpPr/>
      </xdr:nvCxnSpPr>
      <xdr:spPr>
        <a:xfrm flipV="1">
          <a:off x="12814300" y="12692850"/>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9" name="フローチャート : 判断 618"/>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13320</xdr:rowOff>
    </xdr:from>
    <xdr:ext cx="534377" cy="259045"/>
    <xdr:sp macro="" textlink="">
      <xdr:nvSpPr>
        <xdr:cNvPr id="620" name="テキスト ボックス 619"/>
        <xdr:cNvSpPr txBox="1"/>
      </xdr:nvSpPr>
      <xdr:spPr>
        <a:xfrm>
          <a:off x="13436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21" name="フローチャート : 判断 620"/>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2" name="テキスト ボックス 621"/>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60725</xdr:rowOff>
    </xdr:from>
    <xdr:to>
      <xdr:col>23</xdr:col>
      <xdr:colOff>568325</xdr:colOff>
      <xdr:row>74</xdr:row>
      <xdr:rowOff>162325</xdr:rowOff>
    </xdr:to>
    <xdr:sp macro="" textlink="">
      <xdr:nvSpPr>
        <xdr:cNvPr id="628" name="円/楕円 627"/>
        <xdr:cNvSpPr/>
      </xdr:nvSpPr>
      <xdr:spPr>
        <a:xfrm>
          <a:off x="16268700" y="127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83602</xdr:rowOff>
    </xdr:from>
    <xdr:ext cx="534377" cy="259045"/>
    <xdr:sp macro="" textlink="">
      <xdr:nvSpPr>
        <xdr:cNvPr id="629" name="公債費該当値テキスト"/>
        <xdr:cNvSpPr txBox="1"/>
      </xdr:nvSpPr>
      <xdr:spPr>
        <a:xfrm>
          <a:off x="16370300" y="125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61,479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26988</xdr:rowOff>
    </xdr:from>
    <xdr:to>
      <xdr:col>22</xdr:col>
      <xdr:colOff>415925</xdr:colOff>
      <xdr:row>74</xdr:row>
      <xdr:rowOff>128588</xdr:rowOff>
    </xdr:to>
    <xdr:sp macro="" textlink="">
      <xdr:nvSpPr>
        <xdr:cNvPr id="630" name="円/楕円 629"/>
        <xdr:cNvSpPr/>
      </xdr:nvSpPr>
      <xdr:spPr>
        <a:xfrm>
          <a:off x="15430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145115</xdr:rowOff>
    </xdr:from>
    <xdr:ext cx="534377" cy="259045"/>
    <xdr:sp macro="" textlink="">
      <xdr:nvSpPr>
        <xdr:cNvPr id="631" name="テキスト ボックス 630"/>
        <xdr:cNvSpPr txBox="1"/>
      </xdr:nvSpPr>
      <xdr:spPr>
        <a:xfrm>
          <a:off x="15214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156375</xdr:rowOff>
    </xdr:from>
    <xdr:to>
      <xdr:col>21</xdr:col>
      <xdr:colOff>212725</xdr:colOff>
      <xdr:row>74</xdr:row>
      <xdr:rowOff>86525</xdr:rowOff>
    </xdr:to>
    <xdr:sp macro="" textlink="">
      <xdr:nvSpPr>
        <xdr:cNvPr id="632" name="円/楕円 631"/>
        <xdr:cNvSpPr/>
      </xdr:nvSpPr>
      <xdr:spPr>
        <a:xfrm>
          <a:off x="14541500" y="126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103052</xdr:rowOff>
    </xdr:from>
    <xdr:ext cx="534377" cy="259045"/>
    <xdr:sp macro="" textlink="">
      <xdr:nvSpPr>
        <xdr:cNvPr id="633" name="テキスト ボックス 632"/>
        <xdr:cNvSpPr txBox="1"/>
      </xdr:nvSpPr>
      <xdr:spPr>
        <a:xfrm>
          <a:off x="14325111"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126200</xdr:rowOff>
    </xdr:from>
    <xdr:to>
      <xdr:col>20</xdr:col>
      <xdr:colOff>9525</xdr:colOff>
      <xdr:row>74</xdr:row>
      <xdr:rowOff>56350</xdr:rowOff>
    </xdr:to>
    <xdr:sp macro="" textlink="">
      <xdr:nvSpPr>
        <xdr:cNvPr id="634" name="円/楕円 633"/>
        <xdr:cNvSpPr/>
      </xdr:nvSpPr>
      <xdr:spPr>
        <a:xfrm>
          <a:off x="13652500" y="12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72877</xdr:rowOff>
    </xdr:from>
    <xdr:ext cx="534377" cy="259045"/>
    <xdr:sp macro="" textlink="">
      <xdr:nvSpPr>
        <xdr:cNvPr id="635" name="テキスト ボックス 634"/>
        <xdr:cNvSpPr txBox="1"/>
      </xdr:nvSpPr>
      <xdr:spPr>
        <a:xfrm>
          <a:off x="13436111" y="124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166739</xdr:rowOff>
    </xdr:from>
    <xdr:to>
      <xdr:col>18</xdr:col>
      <xdr:colOff>492125</xdr:colOff>
      <xdr:row>74</xdr:row>
      <xdr:rowOff>96889</xdr:rowOff>
    </xdr:to>
    <xdr:sp macro="" textlink="">
      <xdr:nvSpPr>
        <xdr:cNvPr id="636" name="円/楕円 635"/>
        <xdr:cNvSpPr/>
      </xdr:nvSpPr>
      <xdr:spPr>
        <a:xfrm>
          <a:off x="12763500" y="126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113416</xdr:rowOff>
    </xdr:from>
    <xdr:ext cx="534377" cy="259045"/>
    <xdr:sp macro="" textlink="">
      <xdr:nvSpPr>
        <xdr:cNvPr id="637" name="テキスト ボックス 636"/>
        <xdr:cNvSpPr txBox="1"/>
      </xdr:nvSpPr>
      <xdr:spPr>
        <a:xfrm>
          <a:off x="12547111" y="12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1" name="テキスト ボックス 65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61" name="直線コネクタ 660"/>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2"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3" name="直線コネクタ 662"/>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4"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5" name="直線コネクタ 664"/>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6198</xdr:rowOff>
    </xdr:from>
    <xdr:to>
      <xdr:col>23</xdr:col>
      <xdr:colOff>517525</xdr:colOff>
      <xdr:row>98</xdr:row>
      <xdr:rowOff>159817</xdr:rowOff>
    </xdr:to>
    <xdr:cxnSp macro="">
      <xdr:nvCxnSpPr>
        <xdr:cNvPr id="666" name="直線コネクタ 665"/>
        <xdr:cNvCxnSpPr/>
      </xdr:nvCxnSpPr>
      <xdr:spPr>
        <a:xfrm>
          <a:off x="15481300" y="16808298"/>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7"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8" name="フローチャート : 判断 667"/>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6198</xdr:rowOff>
    </xdr:from>
    <xdr:to>
      <xdr:col>22</xdr:col>
      <xdr:colOff>365125</xdr:colOff>
      <xdr:row>98</xdr:row>
      <xdr:rowOff>167360</xdr:rowOff>
    </xdr:to>
    <xdr:cxnSp macro="">
      <xdr:nvCxnSpPr>
        <xdr:cNvPr id="669" name="直線コネクタ 668"/>
        <xdr:cNvCxnSpPr/>
      </xdr:nvCxnSpPr>
      <xdr:spPr>
        <a:xfrm flipV="1">
          <a:off x="14592300" y="16808298"/>
          <a:ext cx="8890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70" name="フローチャート : 判断 669"/>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71" name="テキスト ボックス 670"/>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145186</xdr:rowOff>
    </xdr:from>
    <xdr:to>
      <xdr:col>21</xdr:col>
      <xdr:colOff>161925</xdr:colOff>
      <xdr:row>98</xdr:row>
      <xdr:rowOff>167360</xdr:rowOff>
    </xdr:to>
    <xdr:cxnSp macro="">
      <xdr:nvCxnSpPr>
        <xdr:cNvPr id="672" name="直線コネクタ 671"/>
        <xdr:cNvCxnSpPr/>
      </xdr:nvCxnSpPr>
      <xdr:spPr>
        <a:xfrm>
          <a:off x="13703300" y="16775836"/>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3" name="フローチャート : 判断 672"/>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4" name="テキスト ボックス 673"/>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134062</xdr:rowOff>
    </xdr:from>
    <xdr:to>
      <xdr:col>19</xdr:col>
      <xdr:colOff>644525</xdr:colOff>
      <xdr:row>97</xdr:row>
      <xdr:rowOff>145186</xdr:rowOff>
    </xdr:to>
    <xdr:cxnSp macro="">
      <xdr:nvCxnSpPr>
        <xdr:cNvPr id="675" name="直線コネクタ 674"/>
        <xdr:cNvCxnSpPr/>
      </xdr:nvCxnSpPr>
      <xdr:spPr>
        <a:xfrm>
          <a:off x="12814300" y="16764712"/>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6" name="フローチャート : 判断 675"/>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7" name="テキスト ボックス 676"/>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8" name="フローチャート : 判断 677"/>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9" name="テキスト ボックス 678"/>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109017</xdr:rowOff>
    </xdr:from>
    <xdr:to>
      <xdr:col>23</xdr:col>
      <xdr:colOff>568325</xdr:colOff>
      <xdr:row>99</xdr:row>
      <xdr:rowOff>39167</xdr:rowOff>
    </xdr:to>
    <xdr:sp macro="" textlink="">
      <xdr:nvSpPr>
        <xdr:cNvPr id="685" name="円/楕円 684"/>
        <xdr:cNvSpPr/>
      </xdr:nvSpPr>
      <xdr:spPr>
        <a:xfrm>
          <a:off x="162687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23944</xdr:rowOff>
    </xdr:from>
    <xdr:ext cx="378565" cy="259045"/>
    <xdr:sp macro="" textlink="">
      <xdr:nvSpPr>
        <xdr:cNvPr id="686" name="積立金該当値テキスト"/>
        <xdr:cNvSpPr txBox="1"/>
      </xdr:nvSpPr>
      <xdr:spPr>
        <a:xfrm>
          <a:off x="16370300" y="1682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126848</xdr:rowOff>
    </xdr:from>
    <xdr:to>
      <xdr:col>22</xdr:col>
      <xdr:colOff>415925</xdr:colOff>
      <xdr:row>98</xdr:row>
      <xdr:rowOff>56998</xdr:rowOff>
    </xdr:to>
    <xdr:sp macro="" textlink="">
      <xdr:nvSpPr>
        <xdr:cNvPr id="687" name="円/楕円 686"/>
        <xdr:cNvSpPr/>
      </xdr:nvSpPr>
      <xdr:spPr>
        <a:xfrm>
          <a:off x="15430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48125</xdr:rowOff>
    </xdr:from>
    <xdr:ext cx="469744" cy="259045"/>
    <xdr:sp macro="" textlink="">
      <xdr:nvSpPr>
        <xdr:cNvPr id="688" name="テキスト ボックス 687"/>
        <xdr:cNvSpPr txBox="1"/>
      </xdr:nvSpPr>
      <xdr:spPr>
        <a:xfrm>
          <a:off x="15246427"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116560</xdr:rowOff>
    </xdr:from>
    <xdr:to>
      <xdr:col>21</xdr:col>
      <xdr:colOff>212725</xdr:colOff>
      <xdr:row>99</xdr:row>
      <xdr:rowOff>46710</xdr:rowOff>
    </xdr:to>
    <xdr:sp macro="" textlink="">
      <xdr:nvSpPr>
        <xdr:cNvPr id="689" name="円/楕円 688"/>
        <xdr:cNvSpPr/>
      </xdr:nvSpPr>
      <xdr:spPr>
        <a:xfrm>
          <a:off x="14541500" y="169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37837</xdr:rowOff>
    </xdr:from>
    <xdr:ext cx="378565" cy="259045"/>
    <xdr:sp macro="" textlink="">
      <xdr:nvSpPr>
        <xdr:cNvPr id="690" name="テキスト ボックス 689"/>
        <xdr:cNvSpPr txBox="1"/>
      </xdr:nvSpPr>
      <xdr:spPr>
        <a:xfrm>
          <a:off x="14403017"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94386</xdr:rowOff>
    </xdr:from>
    <xdr:to>
      <xdr:col>20</xdr:col>
      <xdr:colOff>9525</xdr:colOff>
      <xdr:row>98</xdr:row>
      <xdr:rowOff>24536</xdr:rowOff>
    </xdr:to>
    <xdr:sp macro="" textlink="">
      <xdr:nvSpPr>
        <xdr:cNvPr id="691" name="円/楕円 690"/>
        <xdr:cNvSpPr/>
      </xdr:nvSpPr>
      <xdr:spPr>
        <a:xfrm>
          <a:off x="13652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15663</xdr:rowOff>
    </xdr:from>
    <xdr:ext cx="469744" cy="259045"/>
    <xdr:sp macro="" textlink="">
      <xdr:nvSpPr>
        <xdr:cNvPr id="692" name="テキスト ボックス 691"/>
        <xdr:cNvSpPr txBox="1"/>
      </xdr:nvSpPr>
      <xdr:spPr>
        <a:xfrm>
          <a:off x="13468427"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83262</xdr:rowOff>
    </xdr:from>
    <xdr:to>
      <xdr:col>18</xdr:col>
      <xdr:colOff>492125</xdr:colOff>
      <xdr:row>98</xdr:row>
      <xdr:rowOff>13412</xdr:rowOff>
    </xdr:to>
    <xdr:sp macro="" textlink="">
      <xdr:nvSpPr>
        <xdr:cNvPr id="693" name="円/楕円 692"/>
        <xdr:cNvSpPr/>
      </xdr:nvSpPr>
      <xdr:spPr>
        <a:xfrm>
          <a:off x="12763500" y="167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4539</xdr:rowOff>
    </xdr:from>
    <xdr:ext cx="469744" cy="259045"/>
    <xdr:sp macro="" textlink="">
      <xdr:nvSpPr>
        <xdr:cNvPr id="694" name="テキスト ボックス 693"/>
        <xdr:cNvSpPr txBox="1"/>
      </xdr:nvSpPr>
      <xdr:spPr>
        <a:xfrm>
          <a:off x="12579427" y="168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4" name="テキスト ボックス 71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8" name="直線コネクタ 717"/>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9"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20" name="直線コネクタ 719"/>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21"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2" name="直線コネクタ 721"/>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65596</xdr:rowOff>
    </xdr:from>
    <xdr:to>
      <xdr:col>32</xdr:col>
      <xdr:colOff>187325</xdr:colOff>
      <xdr:row>37</xdr:row>
      <xdr:rowOff>106934</xdr:rowOff>
    </xdr:to>
    <xdr:cxnSp macro="">
      <xdr:nvCxnSpPr>
        <xdr:cNvPr id="723" name="直線コネクタ 722"/>
        <xdr:cNvCxnSpPr/>
      </xdr:nvCxnSpPr>
      <xdr:spPr>
        <a:xfrm>
          <a:off x="21323300" y="6409246"/>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4"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5" name="フローチャート : 判断 724"/>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84836</xdr:rowOff>
    </xdr:from>
    <xdr:to>
      <xdr:col>31</xdr:col>
      <xdr:colOff>34925</xdr:colOff>
      <xdr:row>37</xdr:row>
      <xdr:rowOff>65596</xdr:rowOff>
    </xdr:to>
    <xdr:cxnSp macro="">
      <xdr:nvCxnSpPr>
        <xdr:cNvPr id="726" name="直線コネクタ 725"/>
        <xdr:cNvCxnSpPr/>
      </xdr:nvCxnSpPr>
      <xdr:spPr>
        <a:xfrm>
          <a:off x="20434300" y="6257036"/>
          <a:ext cx="889000" cy="1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7" name="フローチャート : 判断 726"/>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8" name="テキスト ボックス 727"/>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84836</xdr:rowOff>
    </xdr:from>
    <xdr:to>
      <xdr:col>29</xdr:col>
      <xdr:colOff>517525</xdr:colOff>
      <xdr:row>37</xdr:row>
      <xdr:rowOff>53975</xdr:rowOff>
    </xdr:to>
    <xdr:cxnSp macro="">
      <xdr:nvCxnSpPr>
        <xdr:cNvPr id="729" name="直線コネクタ 728"/>
        <xdr:cNvCxnSpPr/>
      </xdr:nvCxnSpPr>
      <xdr:spPr>
        <a:xfrm flipV="1">
          <a:off x="19545300" y="6257036"/>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30" name="フローチャート : 判断 729"/>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31" name="テキスト ボックス 730"/>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146367</xdr:rowOff>
    </xdr:from>
    <xdr:to>
      <xdr:col>28</xdr:col>
      <xdr:colOff>314325</xdr:colOff>
      <xdr:row>37</xdr:row>
      <xdr:rowOff>53975</xdr:rowOff>
    </xdr:to>
    <xdr:cxnSp macro="">
      <xdr:nvCxnSpPr>
        <xdr:cNvPr id="732" name="直線コネクタ 731"/>
        <xdr:cNvCxnSpPr/>
      </xdr:nvCxnSpPr>
      <xdr:spPr>
        <a:xfrm>
          <a:off x="18656300" y="6147117"/>
          <a:ext cx="889000" cy="2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3" name="フローチャート : 判断 732"/>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4" name="テキスト ボックス 733"/>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5" name="フローチャート : 判断 734"/>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6" name="テキスト ボックス 735"/>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56134</xdr:rowOff>
    </xdr:from>
    <xdr:to>
      <xdr:col>32</xdr:col>
      <xdr:colOff>238125</xdr:colOff>
      <xdr:row>37</xdr:row>
      <xdr:rowOff>157734</xdr:rowOff>
    </xdr:to>
    <xdr:sp macro="" textlink="">
      <xdr:nvSpPr>
        <xdr:cNvPr id="742" name="円/楕円 741"/>
        <xdr:cNvSpPr/>
      </xdr:nvSpPr>
      <xdr:spPr>
        <a:xfrm>
          <a:off x="221107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34561</xdr:rowOff>
    </xdr:from>
    <xdr:ext cx="469744" cy="259045"/>
    <xdr:sp macro="" textlink="">
      <xdr:nvSpPr>
        <xdr:cNvPr id="743" name="投資及び出資金該当値テキスト"/>
        <xdr:cNvSpPr txBox="1"/>
      </xdr:nvSpPr>
      <xdr:spPr>
        <a:xfrm>
          <a:off x="222123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14796</xdr:rowOff>
    </xdr:from>
    <xdr:to>
      <xdr:col>31</xdr:col>
      <xdr:colOff>85725</xdr:colOff>
      <xdr:row>37</xdr:row>
      <xdr:rowOff>116396</xdr:rowOff>
    </xdr:to>
    <xdr:sp macro="" textlink="">
      <xdr:nvSpPr>
        <xdr:cNvPr id="744" name="円/楕円 743"/>
        <xdr:cNvSpPr/>
      </xdr:nvSpPr>
      <xdr:spPr>
        <a:xfrm>
          <a:off x="21272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107523</xdr:rowOff>
    </xdr:from>
    <xdr:ext cx="469744" cy="259045"/>
    <xdr:sp macro="" textlink="">
      <xdr:nvSpPr>
        <xdr:cNvPr id="745" name="テキスト ボックス 744"/>
        <xdr:cNvSpPr txBox="1"/>
      </xdr:nvSpPr>
      <xdr:spPr>
        <a:xfrm>
          <a:off x="21088427"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34036</xdr:rowOff>
    </xdr:from>
    <xdr:to>
      <xdr:col>29</xdr:col>
      <xdr:colOff>568325</xdr:colOff>
      <xdr:row>36</xdr:row>
      <xdr:rowOff>135636</xdr:rowOff>
    </xdr:to>
    <xdr:sp macro="" textlink="">
      <xdr:nvSpPr>
        <xdr:cNvPr id="746" name="円/楕円 745"/>
        <xdr:cNvSpPr/>
      </xdr:nvSpPr>
      <xdr:spPr>
        <a:xfrm>
          <a:off x="20383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126763</xdr:rowOff>
    </xdr:from>
    <xdr:ext cx="469744" cy="259045"/>
    <xdr:sp macro="" textlink="">
      <xdr:nvSpPr>
        <xdr:cNvPr id="747" name="テキスト ボックス 746"/>
        <xdr:cNvSpPr txBox="1"/>
      </xdr:nvSpPr>
      <xdr:spPr>
        <a:xfrm>
          <a:off x="201994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3175</xdr:rowOff>
    </xdr:from>
    <xdr:to>
      <xdr:col>28</xdr:col>
      <xdr:colOff>365125</xdr:colOff>
      <xdr:row>37</xdr:row>
      <xdr:rowOff>104775</xdr:rowOff>
    </xdr:to>
    <xdr:sp macro="" textlink="">
      <xdr:nvSpPr>
        <xdr:cNvPr id="748" name="円/楕円 747"/>
        <xdr:cNvSpPr/>
      </xdr:nvSpPr>
      <xdr:spPr>
        <a:xfrm>
          <a:off x="19494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95902</xdr:rowOff>
    </xdr:from>
    <xdr:ext cx="469744" cy="259045"/>
    <xdr:sp macro="" textlink="">
      <xdr:nvSpPr>
        <xdr:cNvPr id="749" name="テキスト ボックス 748"/>
        <xdr:cNvSpPr txBox="1"/>
      </xdr:nvSpPr>
      <xdr:spPr>
        <a:xfrm>
          <a:off x="19310427"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95567</xdr:rowOff>
    </xdr:from>
    <xdr:to>
      <xdr:col>27</xdr:col>
      <xdr:colOff>161925</xdr:colOff>
      <xdr:row>36</xdr:row>
      <xdr:rowOff>25717</xdr:rowOff>
    </xdr:to>
    <xdr:sp macro="" textlink="">
      <xdr:nvSpPr>
        <xdr:cNvPr id="750" name="円/楕円 749"/>
        <xdr:cNvSpPr/>
      </xdr:nvSpPr>
      <xdr:spPr>
        <a:xfrm>
          <a:off x="18605500" y="60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16844</xdr:rowOff>
    </xdr:from>
    <xdr:ext cx="469744" cy="259045"/>
    <xdr:sp macro="" textlink="">
      <xdr:nvSpPr>
        <xdr:cNvPr id="751" name="テキスト ボックス 750"/>
        <xdr:cNvSpPr txBox="1"/>
      </xdr:nvSpPr>
      <xdr:spPr>
        <a:xfrm>
          <a:off x="18421427" y="61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3" name="直線コネクタ 772"/>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4"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5" name="直線コネクタ 774"/>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6"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7" name="直線コネクタ 776"/>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10747</xdr:rowOff>
    </xdr:from>
    <xdr:to>
      <xdr:col>32</xdr:col>
      <xdr:colOff>187325</xdr:colOff>
      <xdr:row>54</xdr:row>
      <xdr:rowOff>22589</xdr:rowOff>
    </xdr:to>
    <xdr:cxnSp macro="">
      <xdr:nvCxnSpPr>
        <xdr:cNvPr id="778" name="直線コネクタ 777"/>
        <xdr:cNvCxnSpPr/>
      </xdr:nvCxnSpPr>
      <xdr:spPr>
        <a:xfrm>
          <a:off x="21323300" y="9269047"/>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9"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0" name="フローチャート : 判断 779"/>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169373</xdr:rowOff>
    </xdr:from>
    <xdr:to>
      <xdr:col>31</xdr:col>
      <xdr:colOff>34925</xdr:colOff>
      <xdr:row>54</xdr:row>
      <xdr:rowOff>10747</xdr:rowOff>
    </xdr:to>
    <xdr:cxnSp macro="">
      <xdr:nvCxnSpPr>
        <xdr:cNvPr id="781" name="直線コネクタ 780"/>
        <xdr:cNvCxnSpPr/>
      </xdr:nvCxnSpPr>
      <xdr:spPr>
        <a:xfrm>
          <a:off x="20434300" y="925622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2" name="フローチャート : 判断 781"/>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3" name="テキスト ボックス 782"/>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130213</xdr:rowOff>
    </xdr:from>
    <xdr:to>
      <xdr:col>29</xdr:col>
      <xdr:colOff>517525</xdr:colOff>
      <xdr:row>53</xdr:row>
      <xdr:rowOff>169373</xdr:rowOff>
    </xdr:to>
    <xdr:cxnSp macro="">
      <xdr:nvCxnSpPr>
        <xdr:cNvPr id="784" name="直線コネクタ 783"/>
        <xdr:cNvCxnSpPr/>
      </xdr:nvCxnSpPr>
      <xdr:spPr>
        <a:xfrm>
          <a:off x="19545300" y="9217063"/>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5" name="フローチャート : 判断 784"/>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6" name="テキスト ボックス 785"/>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114851</xdr:rowOff>
    </xdr:from>
    <xdr:to>
      <xdr:col>28</xdr:col>
      <xdr:colOff>314325</xdr:colOff>
      <xdr:row>53</xdr:row>
      <xdr:rowOff>130213</xdr:rowOff>
    </xdr:to>
    <xdr:cxnSp macro="">
      <xdr:nvCxnSpPr>
        <xdr:cNvPr id="787" name="直線コネクタ 786"/>
        <xdr:cNvCxnSpPr/>
      </xdr:nvCxnSpPr>
      <xdr:spPr>
        <a:xfrm>
          <a:off x="18656300" y="920170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8" name="フローチャート : 判断 787"/>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153989</xdr:rowOff>
    </xdr:from>
    <xdr:ext cx="534377" cy="259045"/>
    <xdr:sp macro="" textlink="">
      <xdr:nvSpPr>
        <xdr:cNvPr id="789" name="テキスト ボックス 788"/>
        <xdr:cNvSpPr txBox="1"/>
      </xdr:nvSpPr>
      <xdr:spPr>
        <a:xfrm>
          <a:off x="19278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0" name="フローチャート : 判断 789"/>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58526</xdr:rowOff>
    </xdr:from>
    <xdr:ext cx="534377" cy="259045"/>
    <xdr:sp macro="" textlink="">
      <xdr:nvSpPr>
        <xdr:cNvPr id="791" name="テキスト ボックス 790"/>
        <xdr:cNvSpPr txBox="1"/>
      </xdr:nvSpPr>
      <xdr:spPr>
        <a:xfrm>
          <a:off x="18389111" y="93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143239</xdr:rowOff>
    </xdr:from>
    <xdr:to>
      <xdr:col>32</xdr:col>
      <xdr:colOff>238125</xdr:colOff>
      <xdr:row>54</xdr:row>
      <xdr:rowOff>73389</xdr:rowOff>
    </xdr:to>
    <xdr:sp macro="" textlink="">
      <xdr:nvSpPr>
        <xdr:cNvPr id="797" name="円/楕円 796"/>
        <xdr:cNvSpPr/>
      </xdr:nvSpPr>
      <xdr:spPr>
        <a:xfrm>
          <a:off x="22110700" y="9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166116</xdr:rowOff>
    </xdr:from>
    <xdr:ext cx="534377" cy="259045"/>
    <xdr:sp macro="" textlink="">
      <xdr:nvSpPr>
        <xdr:cNvPr id="798" name="貸付金該当値テキスト"/>
        <xdr:cNvSpPr txBox="1"/>
      </xdr:nvSpPr>
      <xdr:spPr>
        <a:xfrm>
          <a:off x="22212300" y="9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131397</xdr:rowOff>
    </xdr:from>
    <xdr:to>
      <xdr:col>31</xdr:col>
      <xdr:colOff>85725</xdr:colOff>
      <xdr:row>54</xdr:row>
      <xdr:rowOff>61547</xdr:rowOff>
    </xdr:to>
    <xdr:sp macro="" textlink="">
      <xdr:nvSpPr>
        <xdr:cNvPr id="799" name="円/楕円 798"/>
        <xdr:cNvSpPr/>
      </xdr:nvSpPr>
      <xdr:spPr>
        <a:xfrm>
          <a:off x="21272500" y="9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78074</xdr:rowOff>
    </xdr:from>
    <xdr:ext cx="534377" cy="259045"/>
    <xdr:sp macro="" textlink="">
      <xdr:nvSpPr>
        <xdr:cNvPr id="800" name="テキスト ボックス 799"/>
        <xdr:cNvSpPr txBox="1"/>
      </xdr:nvSpPr>
      <xdr:spPr>
        <a:xfrm>
          <a:off x="21056111" y="8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118573</xdr:rowOff>
    </xdr:from>
    <xdr:to>
      <xdr:col>29</xdr:col>
      <xdr:colOff>568325</xdr:colOff>
      <xdr:row>54</xdr:row>
      <xdr:rowOff>48723</xdr:rowOff>
    </xdr:to>
    <xdr:sp macro="" textlink="">
      <xdr:nvSpPr>
        <xdr:cNvPr id="801" name="円/楕円 800"/>
        <xdr:cNvSpPr/>
      </xdr:nvSpPr>
      <xdr:spPr>
        <a:xfrm>
          <a:off x="20383500" y="92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65250</xdr:rowOff>
    </xdr:from>
    <xdr:ext cx="534377" cy="259045"/>
    <xdr:sp macro="" textlink="">
      <xdr:nvSpPr>
        <xdr:cNvPr id="802" name="テキスト ボックス 801"/>
        <xdr:cNvSpPr txBox="1"/>
      </xdr:nvSpPr>
      <xdr:spPr>
        <a:xfrm>
          <a:off x="20167111" y="89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79413</xdr:rowOff>
    </xdr:from>
    <xdr:to>
      <xdr:col>28</xdr:col>
      <xdr:colOff>365125</xdr:colOff>
      <xdr:row>54</xdr:row>
      <xdr:rowOff>9563</xdr:rowOff>
    </xdr:to>
    <xdr:sp macro="" textlink="">
      <xdr:nvSpPr>
        <xdr:cNvPr id="803" name="円/楕円 802"/>
        <xdr:cNvSpPr/>
      </xdr:nvSpPr>
      <xdr:spPr>
        <a:xfrm>
          <a:off x="19494500" y="9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26090</xdr:rowOff>
    </xdr:from>
    <xdr:ext cx="534377" cy="259045"/>
    <xdr:sp macro="" textlink="">
      <xdr:nvSpPr>
        <xdr:cNvPr id="804" name="テキスト ボックス 803"/>
        <xdr:cNvSpPr txBox="1"/>
      </xdr:nvSpPr>
      <xdr:spPr>
        <a:xfrm>
          <a:off x="19278111" y="89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64051</xdr:rowOff>
    </xdr:from>
    <xdr:to>
      <xdr:col>27</xdr:col>
      <xdr:colOff>161925</xdr:colOff>
      <xdr:row>53</xdr:row>
      <xdr:rowOff>165651</xdr:rowOff>
    </xdr:to>
    <xdr:sp macro="" textlink="">
      <xdr:nvSpPr>
        <xdr:cNvPr id="805" name="円/楕円 804"/>
        <xdr:cNvSpPr/>
      </xdr:nvSpPr>
      <xdr:spPr>
        <a:xfrm>
          <a:off x="18605500" y="91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10728</xdr:rowOff>
    </xdr:from>
    <xdr:ext cx="534377" cy="259045"/>
    <xdr:sp macro="" textlink="">
      <xdr:nvSpPr>
        <xdr:cNvPr id="806" name="テキスト ボックス 805"/>
        <xdr:cNvSpPr txBox="1"/>
      </xdr:nvSpPr>
      <xdr:spPr>
        <a:xfrm>
          <a:off x="18389111" y="89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9" name="テキスト ボックス 81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1" name="テキスト ボックス 82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3" name="テキスト ボックス 82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5" name="テキスト ボックス 82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9" name="直線コネクタ 828"/>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0"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1" name="直線コネクタ 830"/>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2"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3" name="直線コネクタ 832"/>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121961</xdr:rowOff>
    </xdr:from>
    <xdr:to>
      <xdr:col>32</xdr:col>
      <xdr:colOff>187325</xdr:colOff>
      <xdr:row>74</xdr:row>
      <xdr:rowOff>152639</xdr:rowOff>
    </xdr:to>
    <xdr:cxnSp macro="">
      <xdr:nvCxnSpPr>
        <xdr:cNvPr id="834" name="直線コネクタ 833"/>
        <xdr:cNvCxnSpPr/>
      </xdr:nvCxnSpPr>
      <xdr:spPr>
        <a:xfrm>
          <a:off x="21323300" y="12809261"/>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90644</xdr:rowOff>
    </xdr:from>
    <xdr:ext cx="534377" cy="259045"/>
    <xdr:sp macro="" textlink="">
      <xdr:nvSpPr>
        <xdr:cNvPr id="835" name="繰出金平均値テキスト"/>
        <xdr:cNvSpPr txBox="1"/>
      </xdr:nvSpPr>
      <xdr:spPr>
        <a:xfrm>
          <a:off x="22212300" y="12777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6" name="フローチャート : 判断 835"/>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121961</xdr:rowOff>
    </xdr:from>
    <xdr:to>
      <xdr:col>31</xdr:col>
      <xdr:colOff>34925</xdr:colOff>
      <xdr:row>75</xdr:row>
      <xdr:rowOff>46934</xdr:rowOff>
    </xdr:to>
    <xdr:cxnSp macro="">
      <xdr:nvCxnSpPr>
        <xdr:cNvPr id="837" name="直線コネクタ 836"/>
        <xdr:cNvCxnSpPr/>
      </xdr:nvCxnSpPr>
      <xdr:spPr>
        <a:xfrm flipV="1">
          <a:off x="20434300" y="12809261"/>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8" name="フローチャート : 判断 837"/>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9" name="テキスト ボックス 838"/>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46934</xdr:rowOff>
    </xdr:from>
    <xdr:to>
      <xdr:col>29</xdr:col>
      <xdr:colOff>517525</xdr:colOff>
      <xdr:row>76</xdr:row>
      <xdr:rowOff>28508</xdr:rowOff>
    </xdr:to>
    <xdr:cxnSp macro="">
      <xdr:nvCxnSpPr>
        <xdr:cNvPr id="840" name="直線コネクタ 839"/>
        <xdr:cNvCxnSpPr/>
      </xdr:nvCxnSpPr>
      <xdr:spPr>
        <a:xfrm flipV="1">
          <a:off x="19545300" y="12905684"/>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1" name="フローチャート : 判断 840"/>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91879</xdr:rowOff>
    </xdr:from>
    <xdr:ext cx="534377" cy="259045"/>
    <xdr:sp macro="" textlink="">
      <xdr:nvSpPr>
        <xdr:cNvPr id="842" name="テキスト ボックス 841"/>
        <xdr:cNvSpPr txBox="1"/>
      </xdr:nvSpPr>
      <xdr:spPr>
        <a:xfrm>
          <a:off x="20167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28508</xdr:rowOff>
    </xdr:from>
    <xdr:to>
      <xdr:col>28</xdr:col>
      <xdr:colOff>314325</xdr:colOff>
      <xdr:row>76</xdr:row>
      <xdr:rowOff>30063</xdr:rowOff>
    </xdr:to>
    <xdr:cxnSp macro="">
      <xdr:nvCxnSpPr>
        <xdr:cNvPr id="843" name="直線コネクタ 842"/>
        <xdr:cNvCxnSpPr/>
      </xdr:nvCxnSpPr>
      <xdr:spPr>
        <a:xfrm flipV="1">
          <a:off x="18656300" y="1305870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4" name="フローチャート : 判断 843"/>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5" name="テキスト ボックス 844"/>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6" name="フローチャート : 判断 845"/>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7" name="テキスト ボックス 846"/>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101839</xdr:rowOff>
    </xdr:from>
    <xdr:to>
      <xdr:col>32</xdr:col>
      <xdr:colOff>238125</xdr:colOff>
      <xdr:row>75</xdr:row>
      <xdr:rowOff>31989</xdr:rowOff>
    </xdr:to>
    <xdr:sp macro="" textlink="">
      <xdr:nvSpPr>
        <xdr:cNvPr id="853" name="円/楕円 852"/>
        <xdr:cNvSpPr/>
      </xdr:nvSpPr>
      <xdr:spPr>
        <a:xfrm>
          <a:off x="221107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124716</xdr:rowOff>
    </xdr:from>
    <xdr:ext cx="534377" cy="259045"/>
    <xdr:sp macro="" textlink="">
      <xdr:nvSpPr>
        <xdr:cNvPr id="854" name="繰出金該当値テキスト"/>
        <xdr:cNvSpPr txBox="1"/>
      </xdr:nvSpPr>
      <xdr:spPr>
        <a:xfrm>
          <a:off x="22212300" y="126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71161</xdr:rowOff>
    </xdr:from>
    <xdr:to>
      <xdr:col>31</xdr:col>
      <xdr:colOff>85725</xdr:colOff>
      <xdr:row>75</xdr:row>
      <xdr:rowOff>1311</xdr:rowOff>
    </xdr:to>
    <xdr:sp macro="" textlink="">
      <xdr:nvSpPr>
        <xdr:cNvPr id="855" name="円/楕円 854"/>
        <xdr:cNvSpPr/>
      </xdr:nvSpPr>
      <xdr:spPr>
        <a:xfrm>
          <a:off x="21272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163888</xdr:rowOff>
    </xdr:from>
    <xdr:ext cx="534377" cy="259045"/>
    <xdr:sp macro="" textlink="">
      <xdr:nvSpPr>
        <xdr:cNvPr id="856" name="テキスト ボックス 855"/>
        <xdr:cNvSpPr txBox="1"/>
      </xdr:nvSpPr>
      <xdr:spPr>
        <a:xfrm>
          <a:off x="21056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167584</xdr:rowOff>
    </xdr:from>
    <xdr:to>
      <xdr:col>29</xdr:col>
      <xdr:colOff>568325</xdr:colOff>
      <xdr:row>75</xdr:row>
      <xdr:rowOff>97734</xdr:rowOff>
    </xdr:to>
    <xdr:sp macro="" textlink="">
      <xdr:nvSpPr>
        <xdr:cNvPr id="857" name="円/楕円 856"/>
        <xdr:cNvSpPr/>
      </xdr:nvSpPr>
      <xdr:spPr>
        <a:xfrm>
          <a:off x="20383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114261</xdr:rowOff>
    </xdr:from>
    <xdr:ext cx="534377" cy="259045"/>
    <xdr:sp macro="" textlink="">
      <xdr:nvSpPr>
        <xdr:cNvPr id="858" name="テキスト ボックス 857"/>
        <xdr:cNvSpPr txBox="1"/>
      </xdr:nvSpPr>
      <xdr:spPr>
        <a:xfrm>
          <a:off x="20167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149158</xdr:rowOff>
    </xdr:from>
    <xdr:to>
      <xdr:col>28</xdr:col>
      <xdr:colOff>365125</xdr:colOff>
      <xdr:row>76</xdr:row>
      <xdr:rowOff>79308</xdr:rowOff>
    </xdr:to>
    <xdr:sp macro="" textlink="">
      <xdr:nvSpPr>
        <xdr:cNvPr id="859" name="円/楕円 858"/>
        <xdr:cNvSpPr/>
      </xdr:nvSpPr>
      <xdr:spPr>
        <a:xfrm>
          <a:off x="19494500" y="13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70435</xdr:rowOff>
    </xdr:from>
    <xdr:ext cx="534377" cy="259045"/>
    <xdr:sp macro="" textlink="">
      <xdr:nvSpPr>
        <xdr:cNvPr id="860" name="テキスト ボックス 859"/>
        <xdr:cNvSpPr txBox="1"/>
      </xdr:nvSpPr>
      <xdr:spPr>
        <a:xfrm>
          <a:off x="19278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150713</xdr:rowOff>
    </xdr:from>
    <xdr:to>
      <xdr:col>27</xdr:col>
      <xdr:colOff>161925</xdr:colOff>
      <xdr:row>76</xdr:row>
      <xdr:rowOff>80863</xdr:rowOff>
    </xdr:to>
    <xdr:sp macro="" textlink="">
      <xdr:nvSpPr>
        <xdr:cNvPr id="861" name="円/楕円 860"/>
        <xdr:cNvSpPr/>
      </xdr:nvSpPr>
      <xdr:spPr>
        <a:xfrm>
          <a:off x="18605500" y="130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71990</xdr:rowOff>
    </xdr:from>
    <xdr:ext cx="534377" cy="259045"/>
    <xdr:sp macro="" textlink="">
      <xdr:nvSpPr>
        <xdr:cNvPr id="862" name="テキスト ボックス 861"/>
        <xdr:cNvSpPr txBox="1"/>
      </xdr:nvSpPr>
      <xdr:spPr>
        <a:xfrm>
          <a:off x="18389111" y="131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歳出決算総額は、住民一人当たり</a:t>
          </a:r>
          <a:r>
            <a:rPr kumimoji="1" lang="en-US" altLang="ja-JP" sz="1400">
              <a:latin typeface="ＭＳ Ｐゴシック"/>
            </a:rPr>
            <a:t>465,038</a:t>
          </a:r>
          <a:r>
            <a:rPr kumimoji="1" lang="ja-JP" altLang="en-US" sz="1400">
              <a:latin typeface="ＭＳ Ｐゴシック"/>
            </a:rPr>
            <a:t>円となっている。主な構成項目である扶助費は、住民一人当たり</a:t>
          </a:r>
          <a:r>
            <a:rPr kumimoji="1" lang="en-US" altLang="ja-JP" sz="1400">
              <a:latin typeface="ＭＳ Ｐゴシック"/>
            </a:rPr>
            <a:t>126,938</a:t>
          </a:r>
          <a:r>
            <a:rPr kumimoji="1" lang="ja-JP" altLang="en-US" sz="1400">
              <a:latin typeface="ＭＳ Ｐゴシック"/>
            </a:rPr>
            <a:t>円と</a:t>
          </a:r>
          <a:r>
            <a:rPr kumimoji="1" lang="ja-JP" altLang="ja-JP" sz="1400">
              <a:solidFill>
                <a:schemeClr val="dk1"/>
              </a:solidFill>
              <a:effectLst/>
              <a:latin typeface="+mn-lt"/>
              <a:ea typeface="+mn-ea"/>
              <a:cs typeface="+mn-cs"/>
            </a:rPr>
            <a:t>類似団体内平均値と比べると低い水準に</a:t>
          </a:r>
          <a:r>
            <a:rPr kumimoji="1" lang="ja-JP" altLang="en-US" sz="1400">
              <a:solidFill>
                <a:schemeClr val="dk1"/>
              </a:solidFill>
              <a:effectLst/>
              <a:latin typeface="+mn-lt"/>
              <a:ea typeface="+mn-ea"/>
              <a:cs typeface="+mn-cs"/>
            </a:rPr>
            <a:t>あるものの</a:t>
          </a:r>
          <a:r>
            <a:rPr kumimoji="1" lang="ja-JP" altLang="en-US" sz="1400">
              <a:latin typeface="ＭＳ Ｐゴシック"/>
            </a:rPr>
            <a:t>、近年増加傾向にあり、</a:t>
          </a:r>
          <a:r>
            <a:rPr kumimoji="1" lang="ja-JP" altLang="ja-JP" sz="1400">
              <a:solidFill>
                <a:schemeClr val="dk1"/>
              </a:solidFill>
              <a:effectLst/>
              <a:latin typeface="+mn-lt"/>
              <a:ea typeface="+mn-ea"/>
              <a:cs typeface="+mn-cs"/>
            </a:rPr>
            <a:t>前年度から比較すると</a:t>
          </a:r>
          <a:r>
            <a:rPr kumimoji="1" lang="en-US" altLang="ja-JP" sz="1400">
              <a:solidFill>
                <a:schemeClr val="dk1"/>
              </a:solidFill>
              <a:effectLst/>
              <a:latin typeface="+mn-ea"/>
              <a:ea typeface="+mn-ea"/>
              <a:cs typeface="+mn-cs"/>
            </a:rPr>
            <a:t>4.2</a:t>
          </a:r>
          <a:r>
            <a:rPr kumimoji="1" lang="ja-JP" altLang="ja-JP" sz="1400">
              <a:solidFill>
                <a:schemeClr val="dk1"/>
              </a:solidFill>
              <a:effectLst/>
              <a:latin typeface="+mn-lt"/>
              <a:ea typeface="+mn-ea"/>
              <a:cs typeface="+mn-cs"/>
            </a:rPr>
            <a:t>％増加している。</a:t>
          </a:r>
          <a:r>
            <a:rPr kumimoji="1" lang="ja-JP" altLang="en-US" sz="1400">
              <a:latin typeface="ＭＳ Ｐゴシック"/>
            </a:rPr>
            <a:t>これは臨時福祉給付金、障害者福祉、児童福祉などの経費が増加しているためである。もう一つの主な構成項目である人件費は、住民一人当たり</a:t>
          </a:r>
          <a:r>
            <a:rPr kumimoji="1" lang="en-US" altLang="ja-JP" sz="1400">
              <a:latin typeface="ＭＳ Ｐゴシック"/>
            </a:rPr>
            <a:t>70,827</a:t>
          </a:r>
          <a:r>
            <a:rPr kumimoji="1" lang="ja-JP" altLang="en-US" sz="1400">
              <a:latin typeface="ＭＳ Ｐゴシック"/>
            </a:rPr>
            <a:t>円となっており、</a:t>
          </a:r>
          <a:r>
            <a:rPr kumimoji="1" lang="ja-JP" altLang="ja-JP" sz="1400">
              <a:solidFill>
                <a:schemeClr val="dk1"/>
              </a:solidFill>
              <a:effectLst/>
              <a:latin typeface="+mn-lt"/>
              <a:ea typeface="+mn-ea"/>
              <a:cs typeface="+mn-cs"/>
            </a:rPr>
            <a:t>類似団体内平均値と比べても高い水準にあるものの、</a:t>
          </a:r>
          <a:r>
            <a:rPr kumimoji="1" lang="ja-JP" altLang="en-US" sz="1400">
              <a:latin typeface="ＭＳ Ｐゴシック"/>
            </a:rPr>
            <a:t>近年減少傾向にある。平成</a:t>
          </a:r>
          <a:r>
            <a:rPr kumimoji="1" lang="en-US" altLang="ja-JP" sz="1400">
              <a:latin typeface="ＭＳ Ｐゴシック"/>
            </a:rPr>
            <a:t>28</a:t>
          </a:r>
          <a:r>
            <a:rPr kumimoji="1" lang="ja-JP" altLang="en-US" sz="1400">
              <a:latin typeface="ＭＳ Ｐゴシック"/>
            </a:rPr>
            <a:t>年度は前年度から比較すると退職手当の増加などにより</a:t>
          </a:r>
          <a:r>
            <a:rPr kumimoji="1" lang="en-US" altLang="ja-JP" sz="1400">
              <a:latin typeface="+mn-ea"/>
              <a:ea typeface="+mn-ea"/>
            </a:rPr>
            <a:t>0.1</a:t>
          </a:r>
          <a:r>
            <a:rPr kumimoji="1" lang="ja-JP" altLang="en-US" sz="1400">
              <a:latin typeface="ＭＳ Ｐゴシック"/>
            </a:rPr>
            <a:t>％増と僅かに増加している。</a:t>
          </a:r>
          <a:endParaRPr kumimoji="1" lang="en-US" altLang="ja-JP" sz="14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普通建設事業費は住民一人当たり</a:t>
          </a:r>
          <a:r>
            <a:rPr kumimoji="1" lang="en-US" altLang="ja-JP" sz="1400">
              <a:latin typeface="ＭＳ Ｐゴシック"/>
            </a:rPr>
            <a:t>41,048</a:t>
          </a:r>
          <a:r>
            <a:rPr kumimoji="1" lang="ja-JP" altLang="en-US" sz="1400">
              <a:latin typeface="ＭＳ Ｐゴシック"/>
            </a:rPr>
            <a:t>円となっており、前年度から比較すると校舎等の大規模改造事業費の増加などにより増加している。しかしながら、類似団体内平均値と比べて低い水準にあり、これは、都市基盤整備の進捗に伴い新規の投資的経費の支出割合が低くなっていることが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107043</xdr:rowOff>
    </xdr:from>
    <xdr:to>
      <xdr:col>6</xdr:col>
      <xdr:colOff>511175</xdr:colOff>
      <xdr:row>39</xdr:row>
      <xdr:rowOff>116840</xdr:rowOff>
    </xdr:to>
    <xdr:cxnSp macro="">
      <xdr:nvCxnSpPr>
        <xdr:cNvPr id="63" name="直線コネクタ 62"/>
        <xdr:cNvCxnSpPr/>
      </xdr:nvCxnSpPr>
      <xdr:spPr>
        <a:xfrm flipV="1">
          <a:off x="3797300" y="6450693"/>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102144</xdr:rowOff>
    </xdr:from>
    <xdr:to>
      <xdr:col>5</xdr:col>
      <xdr:colOff>358775</xdr:colOff>
      <xdr:row>39</xdr:row>
      <xdr:rowOff>116840</xdr:rowOff>
    </xdr:to>
    <xdr:cxnSp macro="">
      <xdr:nvCxnSpPr>
        <xdr:cNvPr id="66" name="直線コネクタ 65"/>
        <xdr:cNvCxnSpPr/>
      </xdr:nvCxnSpPr>
      <xdr:spPr>
        <a:xfrm>
          <a:off x="2908300" y="67886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158041</xdr:rowOff>
    </xdr:from>
    <xdr:ext cx="469744" cy="259045"/>
    <xdr:sp macro="" textlink="">
      <xdr:nvSpPr>
        <xdr:cNvPr id="68" name="テキスト ボックス 67"/>
        <xdr:cNvSpPr txBox="1"/>
      </xdr:nvSpPr>
      <xdr:spPr>
        <a:xfrm>
          <a:off x="3562427"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102144</xdr:rowOff>
    </xdr:from>
    <xdr:to>
      <xdr:col>4</xdr:col>
      <xdr:colOff>155575</xdr:colOff>
      <xdr:row>39</xdr:row>
      <xdr:rowOff>105410</xdr:rowOff>
    </xdr:to>
    <xdr:cxnSp macro="">
      <xdr:nvCxnSpPr>
        <xdr:cNvPr id="69" name="直線コネクタ 68"/>
        <xdr:cNvCxnSpPr/>
      </xdr:nvCxnSpPr>
      <xdr:spPr>
        <a:xfrm flipV="1">
          <a:off x="2019300" y="6788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69487</xdr:rowOff>
    </xdr:from>
    <xdr:to>
      <xdr:col>2</xdr:col>
      <xdr:colOff>638175</xdr:colOff>
      <xdr:row>39</xdr:row>
      <xdr:rowOff>105410</xdr:rowOff>
    </xdr:to>
    <xdr:cxnSp macro="">
      <xdr:nvCxnSpPr>
        <xdr:cNvPr id="72" name="直線コネクタ 71"/>
        <xdr:cNvCxnSpPr/>
      </xdr:nvCxnSpPr>
      <xdr:spPr>
        <a:xfrm>
          <a:off x="1130300" y="6756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56243</xdr:rowOff>
    </xdr:from>
    <xdr:to>
      <xdr:col>6</xdr:col>
      <xdr:colOff>561975</xdr:colOff>
      <xdr:row>37</xdr:row>
      <xdr:rowOff>157843</xdr:rowOff>
    </xdr:to>
    <xdr:sp macro="" textlink="">
      <xdr:nvSpPr>
        <xdr:cNvPr id="82" name="円/楕円 81"/>
        <xdr:cNvSpPr/>
      </xdr:nvSpPr>
      <xdr:spPr>
        <a:xfrm>
          <a:off x="45847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34670</xdr:rowOff>
    </xdr:from>
    <xdr:ext cx="469744" cy="259045"/>
    <xdr:sp macro="" textlink="">
      <xdr:nvSpPr>
        <xdr:cNvPr id="83" name="議会費該当値テキスト"/>
        <xdr:cNvSpPr txBox="1"/>
      </xdr:nvSpPr>
      <xdr:spPr>
        <a:xfrm>
          <a:off x="4686300" y="63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66040</xdr:rowOff>
    </xdr:from>
    <xdr:to>
      <xdr:col>5</xdr:col>
      <xdr:colOff>409575</xdr:colOff>
      <xdr:row>39</xdr:row>
      <xdr:rowOff>167640</xdr:rowOff>
    </xdr:to>
    <xdr:sp macro="" textlink="">
      <xdr:nvSpPr>
        <xdr:cNvPr id="84" name="円/楕円 83"/>
        <xdr:cNvSpPr/>
      </xdr:nvSpPr>
      <xdr:spPr>
        <a:xfrm>
          <a:off x="3746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39</xdr:row>
      <xdr:rowOff>158767</xdr:rowOff>
    </xdr:from>
    <xdr:ext cx="378565" cy="259045"/>
    <xdr:sp macro="" textlink="">
      <xdr:nvSpPr>
        <xdr:cNvPr id="85" name="テキスト ボックス 84"/>
        <xdr:cNvSpPr txBox="1"/>
      </xdr:nvSpPr>
      <xdr:spPr>
        <a:xfrm>
          <a:off x="3608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51344</xdr:rowOff>
    </xdr:from>
    <xdr:to>
      <xdr:col>4</xdr:col>
      <xdr:colOff>206375</xdr:colOff>
      <xdr:row>39</xdr:row>
      <xdr:rowOff>152944</xdr:rowOff>
    </xdr:to>
    <xdr:sp macro="" textlink="">
      <xdr:nvSpPr>
        <xdr:cNvPr id="86" name="円/楕円 85"/>
        <xdr:cNvSpPr/>
      </xdr:nvSpPr>
      <xdr:spPr>
        <a:xfrm>
          <a:off x="2857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144071</xdr:rowOff>
    </xdr:from>
    <xdr:ext cx="378565" cy="259045"/>
    <xdr:sp macro="" textlink="">
      <xdr:nvSpPr>
        <xdr:cNvPr id="87" name="テキスト ボックス 86"/>
        <xdr:cNvSpPr txBox="1"/>
      </xdr:nvSpPr>
      <xdr:spPr>
        <a:xfrm>
          <a:off x="2719017" y="68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54610</xdr:rowOff>
    </xdr:from>
    <xdr:to>
      <xdr:col>3</xdr:col>
      <xdr:colOff>3175</xdr:colOff>
      <xdr:row>39</xdr:row>
      <xdr:rowOff>156210</xdr:rowOff>
    </xdr:to>
    <xdr:sp macro="" textlink="">
      <xdr:nvSpPr>
        <xdr:cNvPr id="88" name="円/楕円 87"/>
        <xdr:cNvSpPr/>
      </xdr:nvSpPr>
      <xdr:spPr>
        <a:xfrm>
          <a:off x="1968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147337</xdr:rowOff>
    </xdr:from>
    <xdr:ext cx="378565" cy="259045"/>
    <xdr:sp macro="" textlink="">
      <xdr:nvSpPr>
        <xdr:cNvPr id="89" name="テキスト ボックス 88"/>
        <xdr:cNvSpPr txBox="1"/>
      </xdr:nvSpPr>
      <xdr:spPr>
        <a:xfrm>
          <a:off x="1830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18687</xdr:rowOff>
    </xdr:from>
    <xdr:to>
      <xdr:col>1</xdr:col>
      <xdr:colOff>485775</xdr:colOff>
      <xdr:row>39</xdr:row>
      <xdr:rowOff>120287</xdr:rowOff>
    </xdr:to>
    <xdr:sp macro="" textlink="">
      <xdr:nvSpPr>
        <xdr:cNvPr id="90" name="円/楕円 89"/>
        <xdr:cNvSpPr/>
      </xdr:nvSpPr>
      <xdr:spPr>
        <a:xfrm>
          <a:off x="1079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111414</xdr:rowOff>
    </xdr:from>
    <xdr:ext cx="378565" cy="259045"/>
    <xdr:sp macro="" textlink="">
      <xdr:nvSpPr>
        <xdr:cNvPr id="91" name="テキスト ボックス 90"/>
        <xdr:cNvSpPr txBox="1"/>
      </xdr:nvSpPr>
      <xdr:spPr>
        <a:xfrm>
          <a:off x="941017" y="67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134900</xdr:rowOff>
    </xdr:from>
    <xdr:to>
      <xdr:col>6</xdr:col>
      <xdr:colOff>511175</xdr:colOff>
      <xdr:row>57</xdr:row>
      <xdr:rowOff>139837</xdr:rowOff>
    </xdr:to>
    <xdr:cxnSp macro="">
      <xdr:nvCxnSpPr>
        <xdr:cNvPr id="119" name="直線コネクタ 118"/>
        <xdr:cNvCxnSpPr/>
      </xdr:nvCxnSpPr>
      <xdr:spPr>
        <a:xfrm>
          <a:off x="3797300" y="9907550"/>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134900</xdr:rowOff>
    </xdr:from>
    <xdr:to>
      <xdr:col>5</xdr:col>
      <xdr:colOff>358775</xdr:colOff>
      <xdr:row>57</xdr:row>
      <xdr:rowOff>143266</xdr:rowOff>
    </xdr:to>
    <xdr:cxnSp macro="">
      <xdr:nvCxnSpPr>
        <xdr:cNvPr id="122" name="直線コネクタ 121"/>
        <xdr:cNvCxnSpPr/>
      </xdr:nvCxnSpPr>
      <xdr:spPr>
        <a:xfrm flipV="1">
          <a:off x="2908300" y="99075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27000</xdr:rowOff>
    </xdr:from>
    <xdr:to>
      <xdr:col>4</xdr:col>
      <xdr:colOff>155575</xdr:colOff>
      <xdr:row>57</xdr:row>
      <xdr:rowOff>143266</xdr:rowOff>
    </xdr:to>
    <xdr:cxnSp macro="">
      <xdr:nvCxnSpPr>
        <xdr:cNvPr id="125" name="直線コネクタ 124"/>
        <xdr:cNvCxnSpPr/>
      </xdr:nvCxnSpPr>
      <xdr:spPr>
        <a:xfrm>
          <a:off x="2019300" y="9799650"/>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144455</xdr:rowOff>
    </xdr:from>
    <xdr:to>
      <xdr:col>2</xdr:col>
      <xdr:colOff>638175</xdr:colOff>
      <xdr:row>57</xdr:row>
      <xdr:rowOff>27000</xdr:rowOff>
    </xdr:to>
    <xdr:cxnSp macro="">
      <xdr:nvCxnSpPr>
        <xdr:cNvPr id="128" name="直線コネクタ 127"/>
        <xdr:cNvCxnSpPr/>
      </xdr:nvCxnSpPr>
      <xdr:spPr>
        <a:xfrm>
          <a:off x="1130300" y="9745655"/>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89037</xdr:rowOff>
    </xdr:from>
    <xdr:to>
      <xdr:col>6</xdr:col>
      <xdr:colOff>561975</xdr:colOff>
      <xdr:row>58</xdr:row>
      <xdr:rowOff>19187</xdr:rowOff>
    </xdr:to>
    <xdr:sp macro="" textlink="">
      <xdr:nvSpPr>
        <xdr:cNvPr id="138" name="円/楕円 137"/>
        <xdr:cNvSpPr/>
      </xdr:nvSpPr>
      <xdr:spPr>
        <a:xfrm>
          <a:off x="45847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3964</xdr:rowOff>
    </xdr:from>
    <xdr:ext cx="534377" cy="259045"/>
    <xdr:sp macro="" textlink="">
      <xdr:nvSpPr>
        <xdr:cNvPr id="139" name="総務費該当値テキスト"/>
        <xdr:cNvSpPr txBox="1"/>
      </xdr:nvSpPr>
      <xdr:spPr>
        <a:xfrm>
          <a:off x="4686300" y="97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84100</xdr:rowOff>
    </xdr:from>
    <xdr:to>
      <xdr:col>5</xdr:col>
      <xdr:colOff>409575</xdr:colOff>
      <xdr:row>58</xdr:row>
      <xdr:rowOff>14250</xdr:rowOff>
    </xdr:to>
    <xdr:sp macro="" textlink="">
      <xdr:nvSpPr>
        <xdr:cNvPr id="140" name="円/楕円 139"/>
        <xdr:cNvSpPr/>
      </xdr:nvSpPr>
      <xdr:spPr>
        <a:xfrm>
          <a:off x="37465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5377</xdr:rowOff>
    </xdr:from>
    <xdr:ext cx="534377" cy="259045"/>
    <xdr:sp macro="" textlink="">
      <xdr:nvSpPr>
        <xdr:cNvPr id="141" name="テキスト ボックス 140"/>
        <xdr:cNvSpPr txBox="1"/>
      </xdr:nvSpPr>
      <xdr:spPr>
        <a:xfrm>
          <a:off x="3530111" y="99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92466</xdr:rowOff>
    </xdr:from>
    <xdr:to>
      <xdr:col>4</xdr:col>
      <xdr:colOff>206375</xdr:colOff>
      <xdr:row>58</xdr:row>
      <xdr:rowOff>22616</xdr:rowOff>
    </xdr:to>
    <xdr:sp macro="" textlink="">
      <xdr:nvSpPr>
        <xdr:cNvPr id="142" name="円/楕円 141"/>
        <xdr:cNvSpPr/>
      </xdr:nvSpPr>
      <xdr:spPr>
        <a:xfrm>
          <a:off x="2857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13743</xdr:rowOff>
    </xdr:from>
    <xdr:ext cx="534377" cy="259045"/>
    <xdr:sp macro="" textlink="">
      <xdr:nvSpPr>
        <xdr:cNvPr id="143" name="テキスト ボックス 142"/>
        <xdr:cNvSpPr txBox="1"/>
      </xdr:nvSpPr>
      <xdr:spPr>
        <a:xfrm>
          <a:off x="2641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147650</xdr:rowOff>
    </xdr:from>
    <xdr:to>
      <xdr:col>3</xdr:col>
      <xdr:colOff>3175</xdr:colOff>
      <xdr:row>57</xdr:row>
      <xdr:rowOff>77800</xdr:rowOff>
    </xdr:to>
    <xdr:sp macro="" textlink="">
      <xdr:nvSpPr>
        <xdr:cNvPr id="144" name="円/楕円 143"/>
        <xdr:cNvSpPr/>
      </xdr:nvSpPr>
      <xdr:spPr>
        <a:xfrm>
          <a:off x="1968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68927</xdr:rowOff>
    </xdr:from>
    <xdr:ext cx="534377" cy="259045"/>
    <xdr:sp macro="" textlink="">
      <xdr:nvSpPr>
        <xdr:cNvPr id="145" name="テキスト ボックス 144"/>
        <xdr:cNvSpPr txBox="1"/>
      </xdr:nvSpPr>
      <xdr:spPr>
        <a:xfrm>
          <a:off x="1752111" y="98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93655</xdr:rowOff>
    </xdr:from>
    <xdr:to>
      <xdr:col>1</xdr:col>
      <xdr:colOff>485775</xdr:colOff>
      <xdr:row>57</xdr:row>
      <xdr:rowOff>23805</xdr:rowOff>
    </xdr:to>
    <xdr:sp macro="" textlink="">
      <xdr:nvSpPr>
        <xdr:cNvPr id="146" name="円/楕円 145"/>
        <xdr:cNvSpPr/>
      </xdr:nvSpPr>
      <xdr:spPr>
        <a:xfrm>
          <a:off x="1079500" y="96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14932</xdr:rowOff>
    </xdr:from>
    <xdr:ext cx="534377" cy="259045"/>
    <xdr:sp macro="" textlink="">
      <xdr:nvSpPr>
        <xdr:cNvPr id="147" name="テキスト ボックス 146"/>
        <xdr:cNvSpPr txBox="1"/>
      </xdr:nvSpPr>
      <xdr:spPr>
        <a:xfrm>
          <a:off x="863111" y="97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114565</xdr:rowOff>
    </xdr:from>
    <xdr:to>
      <xdr:col>6</xdr:col>
      <xdr:colOff>511175</xdr:colOff>
      <xdr:row>75</xdr:row>
      <xdr:rowOff>168264</xdr:rowOff>
    </xdr:to>
    <xdr:cxnSp macro="">
      <xdr:nvCxnSpPr>
        <xdr:cNvPr id="179" name="直線コネクタ 178"/>
        <xdr:cNvCxnSpPr/>
      </xdr:nvCxnSpPr>
      <xdr:spPr>
        <a:xfrm flipV="1">
          <a:off x="3797300" y="12973315"/>
          <a:ext cx="8382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168264</xdr:rowOff>
    </xdr:from>
    <xdr:to>
      <xdr:col>5</xdr:col>
      <xdr:colOff>358775</xdr:colOff>
      <xdr:row>76</xdr:row>
      <xdr:rowOff>37929</xdr:rowOff>
    </xdr:to>
    <xdr:cxnSp macro="">
      <xdr:nvCxnSpPr>
        <xdr:cNvPr id="182" name="直線コネクタ 181"/>
        <xdr:cNvCxnSpPr/>
      </xdr:nvCxnSpPr>
      <xdr:spPr>
        <a:xfrm flipV="1">
          <a:off x="2908300" y="1302701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37929</xdr:rowOff>
    </xdr:from>
    <xdr:to>
      <xdr:col>4</xdr:col>
      <xdr:colOff>155575</xdr:colOff>
      <xdr:row>77</xdr:row>
      <xdr:rowOff>1267</xdr:rowOff>
    </xdr:to>
    <xdr:cxnSp macro="">
      <xdr:nvCxnSpPr>
        <xdr:cNvPr id="185" name="直線コネクタ 184"/>
        <xdr:cNvCxnSpPr/>
      </xdr:nvCxnSpPr>
      <xdr:spPr>
        <a:xfrm flipV="1">
          <a:off x="2019300" y="13068129"/>
          <a:ext cx="889000" cy="1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1267</xdr:rowOff>
    </xdr:from>
    <xdr:to>
      <xdr:col>2</xdr:col>
      <xdr:colOff>638175</xdr:colOff>
      <xdr:row>77</xdr:row>
      <xdr:rowOff>37854</xdr:rowOff>
    </xdr:to>
    <xdr:cxnSp macro="">
      <xdr:nvCxnSpPr>
        <xdr:cNvPr id="188" name="直線コネクタ 187"/>
        <xdr:cNvCxnSpPr/>
      </xdr:nvCxnSpPr>
      <xdr:spPr>
        <a:xfrm flipV="1">
          <a:off x="1130300" y="13202917"/>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63765</xdr:rowOff>
    </xdr:from>
    <xdr:to>
      <xdr:col>6</xdr:col>
      <xdr:colOff>561975</xdr:colOff>
      <xdr:row>75</xdr:row>
      <xdr:rowOff>165365</xdr:rowOff>
    </xdr:to>
    <xdr:sp macro="" textlink="">
      <xdr:nvSpPr>
        <xdr:cNvPr id="198" name="円/楕円 197"/>
        <xdr:cNvSpPr/>
      </xdr:nvSpPr>
      <xdr:spPr>
        <a:xfrm>
          <a:off x="45847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42192</xdr:rowOff>
    </xdr:from>
    <xdr:ext cx="599010" cy="259045"/>
    <xdr:sp macro="" textlink="">
      <xdr:nvSpPr>
        <xdr:cNvPr id="199" name="民生費該当値テキスト"/>
        <xdr:cNvSpPr txBox="1"/>
      </xdr:nvSpPr>
      <xdr:spPr>
        <a:xfrm>
          <a:off x="4686300" y="129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117464</xdr:rowOff>
    </xdr:from>
    <xdr:to>
      <xdr:col>5</xdr:col>
      <xdr:colOff>409575</xdr:colOff>
      <xdr:row>76</xdr:row>
      <xdr:rowOff>47614</xdr:rowOff>
    </xdr:to>
    <xdr:sp macro="" textlink="">
      <xdr:nvSpPr>
        <xdr:cNvPr id="200" name="円/楕円 199"/>
        <xdr:cNvSpPr/>
      </xdr:nvSpPr>
      <xdr:spPr>
        <a:xfrm>
          <a:off x="3746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38741</xdr:rowOff>
    </xdr:from>
    <xdr:ext cx="599010" cy="259045"/>
    <xdr:sp macro="" textlink="">
      <xdr:nvSpPr>
        <xdr:cNvPr id="201" name="テキスト ボックス 200"/>
        <xdr:cNvSpPr txBox="1"/>
      </xdr:nvSpPr>
      <xdr:spPr>
        <a:xfrm>
          <a:off x="3497794"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158579</xdr:rowOff>
    </xdr:from>
    <xdr:to>
      <xdr:col>4</xdr:col>
      <xdr:colOff>206375</xdr:colOff>
      <xdr:row>76</xdr:row>
      <xdr:rowOff>88729</xdr:rowOff>
    </xdr:to>
    <xdr:sp macro="" textlink="">
      <xdr:nvSpPr>
        <xdr:cNvPr id="202" name="円/楕円 201"/>
        <xdr:cNvSpPr/>
      </xdr:nvSpPr>
      <xdr:spPr>
        <a:xfrm>
          <a:off x="2857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79856</xdr:rowOff>
    </xdr:from>
    <xdr:ext cx="599010" cy="259045"/>
    <xdr:sp macro="" textlink="">
      <xdr:nvSpPr>
        <xdr:cNvPr id="203" name="テキスト ボックス 202"/>
        <xdr:cNvSpPr txBox="1"/>
      </xdr:nvSpPr>
      <xdr:spPr>
        <a:xfrm>
          <a:off x="2608794"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121917</xdr:rowOff>
    </xdr:from>
    <xdr:to>
      <xdr:col>3</xdr:col>
      <xdr:colOff>3175</xdr:colOff>
      <xdr:row>77</xdr:row>
      <xdr:rowOff>52067</xdr:rowOff>
    </xdr:to>
    <xdr:sp macro="" textlink="">
      <xdr:nvSpPr>
        <xdr:cNvPr id="204" name="円/楕円 203"/>
        <xdr:cNvSpPr/>
      </xdr:nvSpPr>
      <xdr:spPr>
        <a:xfrm>
          <a:off x="1968500" y="131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43194</xdr:rowOff>
    </xdr:from>
    <xdr:ext cx="599010" cy="259045"/>
    <xdr:sp macro="" textlink="">
      <xdr:nvSpPr>
        <xdr:cNvPr id="205" name="テキスト ボックス 204"/>
        <xdr:cNvSpPr txBox="1"/>
      </xdr:nvSpPr>
      <xdr:spPr>
        <a:xfrm>
          <a:off x="1719794" y="132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158504</xdr:rowOff>
    </xdr:from>
    <xdr:to>
      <xdr:col>1</xdr:col>
      <xdr:colOff>485775</xdr:colOff>
      <xdr:row>77</xdr:row>
      <xdr:rowOff>88654</xdr:rowOff>
    </xdr:to>
    <xdr:sp macro="" textlink="">
      <xdr:nvSpPr>
        <xdr:cNvPr id="206" name="円/楕円 205"/>
        <xdr:cNvSpPr/>
      </xdr:nvSpPr>
      <xdr:spPr>
        <a:xfrm>
          <a:off x="1079500" y="131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79781</xdr:rowOff>
    </xdr:from>
    <xdr:ext cx="599010" cy="259045"/>
    <xdr:sp macro="" textlink="">
      <xdr:nvSpPr>
        <xdr:cNvPr id="207" name="テキスト ボックス 206"/>
        <xdr:cNvSpPr txBox="1"/>
      </xdr:nvSpPr>
      <xdr:spPr>
        <a:xfrm>
          <a:off x="830794" y="1328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147434</xdr:rowOff>
    </xdr:from>
    <xdr:to>
      <xdr:col>6</xdr:col>
      <xdr:colOff>511175</xdr:colOff>
      <xdr:row>97</xdr:row>
      <xdr:rowOff>14923</xdr:rowOff>
    </xdr:to>
    <xdr:cxnSp macro="">
      <xdr:nvCxnSpPr>
        <xdr:cNvPr id="237" name="直線コネクタ 236"/>
        <xdr:cNvCxnSpPr/>
      </xdr:nvCxnSpPr>
      <xdr:spPr>
        <a:xfrm flipV="1">
          <a:off x="3797300" y="16606634"/>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161074</xdr:rowOff>
    </xdr:from>
    <xdr:to>
      <xdr:col>5</xdr:col>
      <xdr:colOff>358775</xdr:colOff>
      <xdr:row>97</xdr:row>
      <xdr:rowOff>14923</xdr:rowOff>
    </xdr:to>
    <xdr:cxnSp macro="">
      <xdr:nvCxnSpPr>
        <xdr:cNvPr id="240" name="直線コネクタ 239"/>
        <xdr:cNvCxnSpPr/>
      </xdr:nvCxnSpPr>
      <xdr:spPr>
        <a:xfrm>
          <a:off x="2908300" y="16448824"/>
          <a:ext cx="8890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161074</xdr:rowOff>
    </xdr:from>
    <xdr:to>
      <xdr:col>4</xdr:col>
      <xdr:colOff>155575</xdr:colOff>
      <xdr:row>96</xdr:row>
      <xdr:rowOff>154711</xdr:rowOff>
    </xdr:to>
    <xdr:cxnSp macro="">
      <xdr:nvCxnSpPr>
        <xdr:cNvPr id="243" name="直線コネクタ 242"/>
        <xdr:cNvCxnSpPr/>
      </xdr:nvCxnSpPr>
      <xdr:spPr>
        <a:xfrm flipV="1">
          <a:off x="2019300" y="16448824"/>
          <a:ext cx="8890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85103</xdr:rowOff>
    </xdr:from>
    <xdr:to>
      <xdr:col>2</xdr:col>
      <xdr:colOff>638175</xdr:colOff>
      <xdr:row>96</xdr:row>
      <xdr:rowOff>154711</xdr:rowOff>
    </xdr:to>
    <xdr:cxnSp macro="">
      <xdr:nvCxnSpPr>
        <xdr:cNvPr id="246" name="直線コネクタ 245"/>
        <xdr:cNvCxnSpPr/>
      </xdr:nvCxnSpPr>
      <xdr:spPr>
        <a:xfrm>
          <a:off x="1130300" y="16544303"/>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50" name="テキスト ボックス 249"/>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96634</xdr:rowOff>
    </xdr:from>
    <xdr:to>
      <xdr:col>6</xdr:col>
      <xdr:colOff>561975</xdr:colOff>
      <xdr:row>97</xdr:row>
      <xdr:rowOff>26784</xdr:rowOff>
    </xdr:to>
    <xdr:sp macro="" textlink="">
      <xdr:nvSpPr>
        <xdr:cNvPr id="256" name="円/楕円 255"/>
        <xdr:cNvSpPr/>
      </xdr:nvSpPr>
      <xdr:spPr>
        <a:xfrm>
          <a:off x="4584700" y="165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75061</xdr:rowOff>
    </xdr:from>
    <xdr:ext cx="534377" cy="259045"/>
    <xdr:sp macro="" textlink="">
      <xdr:nvSpPr>
        <xdr:cNvPr id="257" name="衛生費該当値テキスト"/>
        <xdr:cNvSpPr txBox="1"/>
      </xdr:nvSpPr>
      <xdr:spPr>
        <a:xfrm>
          <a:off x="4686300" y="165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135573</xdr:rowOff>
    </xdr:from>
    <xdr:to>
      <xdr:col>5</xdr:col>
      <xdr:colOff>409575</xdr:colOff>
      <xdr:row>97</xdr:row>
      <xdr:rowOff>65723</xdr:rowOff>
    </xdr:to>
    <xdr:sp macro="" textlink="">
      <xdr:nvSpPr>
        <xdr:cNvPr id="258" name="円/楕円 257"/>
        <xdr:cNvSpPr/>
      </xdr:nvSpPr>
      <xdr:spPr>
        <a:xfrm>
          <a:off x="3746500" y="165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56850</xdr:rowOff>
    </xdr:from>
    <xdr:ext cx="534377" cy="259045"/>
    <xdr:sp macro="" textlink="">
      <xdr:nvSpPr>
        <xdr:cNvPr id="259" name="テキスト ボックス 258"/>
        <xdr:cNvSpPr txBox="1"/>
      </xdr:nvSpPr>
      <xdr:spPr>
        <a:xfrm>
          <a:off x="3530111"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110274</xdr:rowOff>
    </xdr:from>
    <xdr:to>
      <xdr:col>4</xdr:col>
      <xdr:colOff>206375</xdr:colOff>
      <xdr:row>96</xdr:row>
      <xdr:rowOff>40424</xdr:rowOff>
    </xdr:to>
    <xdr:sp macro="" textlink="">
      <xdr:nvSpPr>
        <xdr:cNvPr id="260" name="円/楕円 259"/>
        <xdr:cNvSpPr/>
      </xdr:nvSpPr>
      <xdr:spPr>
        <a:xfrm>
          <a:off x="28575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56951</xdr:rowOff>
    </xdr:from>
    <xdr:ext cx="534377" cy="259045"/>
    <xdr:sp macro="" textlink="">
      <xdr:nvSpPr>
        <xdr:cNvPr id="261" name="テキスト ボックス 260"/>
        <xdr:cNvSpPr txBox="1"/>
      </xdr:nvSpPr>
      <xdr:spPr>
        <a:xfrm>
          <a:off x="2641111" y="161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103911</xdr:rowOff>
    </xdr:from>
    <xdr:to>
      <xdr:col>3</xdr:col>
      <xdr:colOff>3175</xdr:colOff>
      <xdr:row>97</xdr:row>
      <xdr:rowOff>34061</xdr:rowOff>
    </xdr:to>
    <xdr:sp macro="" textlink="">
      <xdr:nvSpPr>
        <xdr:cNvPr id="262" name="円/楕円 261"/>
        <xdr:cNvSpPr/>
      </xdr:nvSpPr>
      <xdr:spPr>
        <a:xfrm>
          <a:off x="1968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25188</xdr:rowOff>
    </xdr:from>
    <xdr:ext cx="534377" cy="259045"/>
    <xdr:sp macro="" textlink="">
      <xdr:nvSpPr>
        <xdr:cNvPr id="263" name="テキスト ボックス 262"/>
        <xdr:cNvSpPr txBox="1"/>
      </xdr:nvSpPr>
      <xdr:spPr>
        <a:xfrm>
          <a:off x="1752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34303</xdr:rowOff>
    </xdr:from>
    <xdr:to>
      <xdr:col>1</xdr:col>
      <xdr:colOff>485775</xdr:colOff>
      <xdr:row>96</xdr:row>
      <xdr:rowOff>135903</xdr:rowOff>
    </xdr:to>
    <xdr:sp macro="" textlink="">
      <xdr:nvSpPr>
        <xdr:cNvPr id="264" name="円/楕円 263"/>
        <xdr:cNvSpPr/>
      </xdr:nvSpPr>
      <xdr:spPr>
        <a:xfrm>
          <a:off x="1079500" y="164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152430</xdr:rowOff>
    </xdr:from>
    <xdr:ext cx="534377" cy="259045"/>
    <xdr:sp macro="" textlink="">
      <xdr:nvSpPr>
        <xdr:cNvPr id="265" name="テキスト ボックス 264"/>
        <xdr:cNvSpPr txBox="1"/>
      </xdr:nvSpPr>
      <xdr:spPr>
        <a:xfrm>
          <a:off x="863111" y="162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166370</xdr:rowOff>
    </xdr:from>
    <xdr:to>
      <xdr:col>15</xdr:col>
      <xdr:colOff>180975</xdr:colOff>
      <xdr:row>38</xdr:row>
      <xdr:rowOff>169418</xdr:rowOff>
    </xdr:to>
    <xdr:cxnSp macro="">
      <xdr:nvCxnSpPr>
        <xdr:cNvPr id="294" name="直線コネクタ 293"/>
        <xdr:cNvCxnSpPr/>
      </xdr:nvCxnSpPr>
      <xdr:spPr>
        <a:xfrm flipV="1">
          <a:off x="9639300" y="66814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126746</xdr:rowOff>
    </xdr:from>
    <xdr:to>
      <xdr:col>14</xdr:col>
      <xdr:colOff>28575</xdr:colOff>
      <xdr:row>38</xdr:row>
      <xdr:rowOff>169418</xdr:rowOff>
    </xdr:to>
    <xdr:cxnSp macro="">
      <xdr:nvCxnSpPr>
        <xdr:cNvPr id="297" name="直線コネクタ 296"/>
        <xdr:cNvCxnSpPr/>
      </xdr:nvCxnSpPr>
      <xdr:spPr>
        <a:xfrm>
          <a:off x="8750300" y="647039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126746</xdr:rowOff>
    </xdr:from>
    <xdr:to>
      <xdr:col>12</xdr:col>
      <xdr:colOff>511175</xdr:colOff>
      <xdr:row>38</xdr:row>
      <xdr:rowOff>10922</xdr:rowOff>
    </xdr:to>
    <xdr:cxnSp macro="">
      <xdr:nvCxnSpPr>
        <xdr:cNvPr id="300" name="直線コネクタ 299"/>
        <xdr:cNvCxnSpPr/>
      </xdr:nvCxnSpPr>
      <xdr:spPr>
        <a:xfrm flipV="1">
          <a:off x="7861300" y="64703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70358</xdr:rowOff>
    </xdr:from>
    <xdr:to>
      <xdr:col>11</xdr:col>
      <xdr:colOff>307975</xdr:colOff>
      <xdr:row>38</xdr:row>
      <xdr:rowOff>10922</xdr:rowOff>
    </xdr:to>
    <xdr:cxnSp macro="">
      <xdr:nvCxnSpPr>
        <xdr:cNvPr id="303" name="直線コネクタ 302"/>
        <xdr:cNvCxnSpPr/>
      </xdr:nvCxnSpPr>
      <xdr:spPr>
        <a:xfrm>
          <a:off x="6972300" y="641400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115570</xdr:rowOff>
    </xdr:from>
    <xdr:to>
      <xdr:col>15</xdr:col>
      <xdr:colOff>231775</xdr:colOff>
      <xdr:row>39</xdr:row>
      <xdr:rowOff>45720</xdr:rowOff>
    </xdr:to>
    <xdr:sp macro="" textlink="">
      <xdr:nvSpPr>
        <xdr:cNvPr id="313" name="円/楕円 312"/>
        <xdr:cNvSpPr/>
      </xdr:nvSpPr>
      <xdr:spPr>
        <a:xfrm>
          <a:off x="10426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30497</xdr:rowOff>
    </xdr:from>
    <xdr:ext cx="313932" cy="259045"/>
    <xdr:sp macro="" textlink="">
      <xdr:nvSpPr>
        <xdr:cNvPr id="314" name="労働費該当値テキスト"/>
        <xdr:cNvSpPr txBox="1"/>
      </xdr:nvSpPr>
      <xdr:spPr>
        <a:xfrm>
          <a:off x="10528300" y="6545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118618</xdr:rowOff>
    </xdr:from>
    <xdr:to>
      <xdr:col>14</xdr:col>
      <xdr:colOff>79375</xdr:colOff>
      <xdr:row>39</xdr:row>
      <xdr:rowOff>48768</xdr:rowOff>
    </xdr:to>
    <xdr:sp macro="" textlink="">
      <xdr:nvSpPr>
        <xdr:cNvPr id="315" name="円/楕円 314"/>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39895</xdr:rowOff>
    </xdr:from>
    <xdr:ext cx="313932" cy="259045"/>
    <xdr:sp macro="" textlink="">
      <xdr:nvSpPr>
        <xdr:cNvPr id="316" name="テキスト ボックス 315"/>
        <xdr:cNvSpPr txBox="1"/>
      </xdr:nvSpPr>
      <xdr:spPr>
        <a:xfrm>
          <a:off x="9482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75946</xdr:rowOff>
    </xdr:from>
    <xdr:to>
      <xdr:col>12</xdr:col>
      <xdr:colOff>561975</xdr:colOff>
      <xdr:row>38</xdr:row>
      <xdr:rowOff>6096</xdr:rowOff>
    </xdr:to>
    <xdr:sp macro="" textlink="">
      <xdr:nvSpPr>
        <xdr:cNvPr id="317" name="円/楕円 316"/>
        <xdr:cNvSpPr/>
      </xdr:nvSpPr>
      <xdr:spPr>
        <a:xfrm>
          <a:off x="8699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168673</xdr:rowOff>
    </xdr:from>
    <xdr:ext cx="378565" cy="259045"/>
    <xdr:sp macro="" textlink="">
      <xdr:nvSpPr>
        <xdr:cNvPr id="318" name="テキスト ボックス 317"/>
        <xdr:cNvSpPr txBox="1"/>
      </xdr:nvSpPr>
      <xdr:spPr>
        <a:xfrm>
          <a:off x="8561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131572</xdr:rowOff>
    </xdr:from>
    <xdr:to>
      <xdr:col>11</xdr:col>
      <xdr:colOff>358775</xdr:colOff>
      <xdr:row>38</xdr:row>
      <xdr:rowOff>61722</xdr:rowOff>
    </xdr:to>
    <xdr:sp macro="" textlink="">
      <xdr:nvSpPr>
        <xdr:cNvPr id="319" name="円/楕円 318"/>
        <xdr:cNvSpPr/>
      </xdr:nvSpPr>
      <xdr:spPr>
        <a:xfrm>
          <a:off x="7810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52849</xdr:rowOff>
    </xdr:from>
    <xdr:ext cx="378565" cy="259045"/>
    <xdr:sp macro="" textlink="">
      <xdr:nvSpPr>
        <xdr:cNvPr id="320" name="テキスト ボックス 319"/>
        <xdr:cNvSpPr txBox="1"/>
      </xdr:nvSpPr>
      <xdr:spPr>
        <a:xfrm>
          <a:off x="7672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19558</xdr:rowOff>
    </xdr:from>
    <xdr:to>
      <xdr:col>10</xdr:col>
      <xdr:colOff>155575</xdr:colOff>
      <xdr:row>37</xdr:row>
      <xdr:rowOff>121158</xdr:rowOff>
    </xdr:to>
    <xdr:sp macro="" textlink="">
      <xdr:nvSpPr>
        <xdr:cNvPr id="321" name="円/楕円 320"/>
        <xdr:cNvSpPr/>
      </xdr:nvSpPr>
      <xdr:spPr>
        <a:xfrm>
          <a:off x="6921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112285</xdr:rowOff>
    </xdr:from>
    <xdr:ext cx="378565" cy="259045"/>
    <xdr:sp macro="" textlink="">
      <xdr:nvSpPr>
        <xdr:cNvPr id="322" name="テキスト ボックス 321"/>
        <xdr:cNvSpPr txBox="1"/>
      </xdr:nvSpPr>
      <xdr:spPr>
        <a:xfrm>
          <a:off x="6783017"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140589</xdr:rowOff>
    </xdr:from>
    <xdr:to>
      <xdr:col>15</xdr:col>
      <xdr:colOff>180975</xdr:colOff>
      <xdr:row>58</xdr:row>
      <xdr:rowOff>141351</xdr:rowOff>
    </xdr:to>
    <xdr:cxnSp macro="">
      <xdr:nvCxnSpPr>
        <xdr:cNvPr id="351" name="直線コネクタ 350"/>
        <xdr:cNvCxnSpPr/>
      </xdr:nvCxnSpPr>
      <xdr:spPr>
        <a:xfrm>
          <a:off x="9639300" y="100846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140589</xdr:rowOff>
    </xdr:from>
    <xdr:to>
      <xdr:col>14</xdr:col>
      <xdr:colOff>28575</xdr:colOff>
      <xdr:row>58</xdr:row>
      <xdr:rowOff>143510</xdr:rowOff>
    </xdr:to>
    <xdr:cxnSp macro="">
      <xdr:nvCxnSpPr>
        <xdr:cNvPr id="354" name="直線コネクタ 353"/>
        <xdr:cNvCxnSpPr/>
      </xdr:nvCxnSpPr>
      <xdr:spPr>
        <a:xfrm flipV="1">
          <a:off x="8750300" y="100846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143510</xdr:rowOff>
    </xdr:from>
    <xdr:to>
      <xdr:col>12</xdr:col>
      <xdr:colOff>511175</xdr:colOff>
      <xdr:row>58</xdr:row>
      <xdr:rowOff>144907</xdr:rowOff>
    </xdr:to>
    <xdr:cxnSp macro="">
      <xdr:nvCxnSpPr>
        <xdr:cNvPr id="357" name="直線コネクタ 356"/>
        <xdr:cNvCxnSpPr/>
      </xdr:nvCxnSpPr>
      <xdr:spPr>
        <a:xfrm flipV="1">
          <a:off x="7861300" y="1008761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141224</xdr:rowOff>
    </xdr:from>
    <xdr:to>
      <xdr:col>11</xdr:col>
      <xdr:colOff>307975</xdr:colOff>
      <xdr:row>58</xdr:row>
      <xdr:rowOff>144907</xdr:rowOff>
    </xdr:to>
    <xdr:cxnSp macro="">
      <xdr:nvCxnSpPr>
        <xdr:cNvPr id="360" name="直線コネクタ 359"/>
        <xdr:cNvCxnSpPr/>
      </xdr:nvCxnSpPr>
      <xdr:spPr>
        <a:xfrm>
          <a:off x="6972300" y="1008532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90551</xdr:rowOff>
    </xdr:from>
    <xdr:to>
      <xdr:col>15</xdr:col>
      <xdr:colOff>231775</xdr:colOff>
      <xdr:row>59</xdr:row>
      <xdr:rowOff>20701</xdr:rowOff>
    </xdr:to>
    <xdr:sp macro="" textlink="">
      <xdr:nvSpPr>
        <xdr:cNvPr id="370" name="円/楕円 369"/>
        <xdr:cNvSpPr/>
      </xdr:nvSpPr>
      <xdr:spPr>
        <a:xfrm>
          <a:off x="104267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5478</xdr:rowOff>
    </xdr:from>
    <xdr:ext cx="378565" cy="259045"/>
    <xdr:sp macro="" textlink="">
      <xdr:nvSpPr>
        <xdr:cNvPr id="371" name="農林水産業費該当値テキスト"/>
        <xdr:cNvSpPr txBox="1"/>
      </xdr:nvSpPr>
      <xdr:spPr>
        <a:xfrm>
          <a:off x="10528300" y="9949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89789</xdr:rowOff>
    </xdr:from>
    <xdr:to>
      <xdr:col>14</xdr:col>
      <xdr:colOff>79375</xdr:colOff>
      <xdr:row>59</xdr:row>
      <xdr:rowOff>19939</xdr:rowOff>
    </xdr:to>
    <xdr:sp macro="" textlink="">
      <xdr:nvSpPr>
        <xdr:cNvPr id="372" name="円/楕円 371"/>
        <xdr:cNvSpPr/>
      </xdr:nvSpPr>
      <xdr:spPr>
        <a:xfrm>
          <a:off x="9588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11066</xdr:rowOff>
    </xdr:from>
    <xdr:ext cx="378565" cy="259045"/>
    <xdr:sp macro="" textlink="">
      <xdr:nvSpPr>
        <xdr:cNvPr id="373" name="テキスト ボックス 372"/>
        <xdr:cNvSpPr txBox="1"/>
      </xdr:nvSpPr>
      <xdr:spPr>
        <a:xfrm>
          <a:off x="9450017" y="1012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92710</xdr:rowOff>
    </xdr:from>
    <xdr:to>
      <xdr:col>12</xdr:col>
      <xdr:colOff>561975</xdr:colOff>
      <xdr:row>59</xdr:row>
      <xdr:rowOff>22860</xdr:rowOff>
    </xdr:to>
    <xdr:sp macro="" textlink="">
      <xdr:nvSpPr>
        <xdr:cNvPr id="374" name="円/楕円 373"/>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13987</xdr:rowOff>
    </xdr:from>
    <xdr:ext cx="378565" cy="259045"/>
    <xdr:sp macro="" textlink="">
      <xdr:nvSpPr>
        <xdr:cNvPr id="375" name="テキスト ボックス 374"/>
        <xdr:cNvSpPr txBox="1"/>
      </xdr:nvSpPr>
      <xdr:spPr>
        <a:xfrm>
          <a:off x="8561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94107</xdr:rowOff>
    </xdr:from>
    <xdr:to>
      <xdr:col>11</xdr:col>
      <xdr:colOff>358775</xdr:colOff>
      <xdr:row>59</xdr:row>
      <xdr:rowOff>24257</xdr:rowOff>
    </xdr:to>
    <xdr:sp macro="" textlink="">
      <xdr:nvSpPr>
        <xdr:cNvPr id="376" name="円/楕円 375"/>
        <xdr:cNvSpPr/>
      </xdr:nvSpPr>
      <xdr:spPr>
        <a:xfrm>
          <a:off x="7810500" y="100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15384</xdr:rowOff>
    </xdr:from>
    <xdr:ext cx="378565" cy="259045"/>
    <xdr:sp macro="" textlink="">
      <xdr:nvSpPr>
        <xdr:cNvPr id="377" name="テキスト ボックス 376"/>
        <xdr:cNvSpPr txBox="1"/>
      </xdr:nvSpPr>
      <xdr:spPr>
        <a:xfrm>
          <a:off x="7672017" y="101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90424</xdr:rowOff>
    </xdr:from>
    <xdr:to>
      <xdr:col>10</xdr:col>
      <xdr:colOff>155575</xdr:colOff>
      <xdr:row>59</xdr:row>
      <xdr:rowOff>20574</xdr:rowOff>
    </xdr:to>
    <xdr:sp macro="" textlink="">
      <xdr:nvSpPr>
        <xdr:cNvPr id="378" name="円/楕円 377"/>
        <xdr:cNvSpPr/>
      </xdr:nvSpPr>
      <xdr:spPr>
        <a:xfrm>
          <a:off x="6921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11701</xdr:rowOff>
    </xdr:from>
    <xdr:ext cx="378565" cy="259045"/>
    <xdr:sp macro="" textlink="">
      <xdr:nvSpPr>
        <xdr:cNvPr id="379" name="テキスト ボックス 378"/>
        <xdr:cNvSpPr txBox="1"/>
      </xdr:nvSpPr>
      <xdr:spPr>
        <a:xfrm>
          <a:off x="6783017" y="101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92357</xdr:rowOff>
    </xdr:from>
    <xdr:to>
      <xdr:col>15</xdr:col>
      <xdr:colOff>180975</xdr:colOff>
      <xdr:row>73</xdr:row>
      <xdr:rowOff>101524</xdr:rowOff>
    </xdr:to>
    <xdr:cxnSp macro="">
      <xdr:nvCxnSpPr>
        <xdr:cNvPr id="406" name="直線コネクタ 405"/>
        <xdr:cNvCxnSpPr/>
      </xdr:nvCxnSpPr>
      <xdr:spPr>
        <a:xfrm>
          <a:off x="9639300" y="12608207"/>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6542</xdr:rowOff>
    </xdr:from>
    <xdr:ext cx="534377" cy="259045"/>
    <xdr:sp macro="" textlink="">
      <xdr:nvSpPr>
        <xdr:cNvPr id="407" name="商工費平均値テキスト"/>
        <xdr:cNvSpPr txBox="1"/>
      </xdr:nvSpPr>
      <xdr:spPr>
        <a:xfrm>
          <a:off x="10528300" y="1286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92357</xdr:rowOff>
    </xdr:from>
    <xdr:to>
      <xdr:col>14</xdr:col>
      <xdr:colOff>28575</xdr:colOff>
      <xdr:row>73</xdr:row>
      <xdr:rowOff>103353</xdr:rowOff>
    </xdr:to>
    <xdr:cxnSp macro="">
      <xdr:nvCxnSpPr>
        <xdr:cNvPr id="409" name="直線コネクタ 408"/>
        <xdr:cNvCxnSpPr/>
      </xdr:nvCxnSpPr>
      <xdr:spPr>
        <a:xfrm flipV="1">
          <a:off x="8750300" y="1260820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65819</xdr:rowOff>
    </xdr:from>
    <xdr:ext cx="534377" cy="259045"/>
    <xdr:sp macro="" textlink="">
      <xdr:nvSpPr>
        <xdr:cNvPr id="411" name="テキスト ボックス 410"/>
        <xdr:cNvSpPr txBox="1"/>
      </xdr:nvSpPr>
      <xdr:spPr>
        <a:xfrm>
          <a:off x="9372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28280</xdr:rowOff>
    </xdr:from>
    <xdr:to>
      <xdr:col>12</xdr:col>
      <xdr:colOff>511175</xdr:colOff>
      <xdr:row>73</xdr:row>
      <xdr:rowOff>103353</xdr:rowOff>
    </xdr:to>
    <xdr:cxnSp macro="">
      <xdr:nvCxnSpPr>
        <xdr:cNvPr id="412" name="直線コネクタ 411"/>
        <xdr:cNvCxnSpPr/>
      </xdr:nvCxnSpPr>
      <xdr:spPr>
        <a:xfrm>
          <a:off x="7861300" y="12544130"/>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41678</xdr:rowOff>
    </xdr:from>
    <xdr:ext cx="534377" cy="259045"/>
    <xdr:sp macro="" textlink="">
      <xdr:nvSpPr>
        <xdr:cNvPr id="414" name="テキスト ボックス 413"/>
        <xdr:cNvSpPr txBox="1"/>
      </xdr:nvSpPr>
      <xdr:spPr>
        <a:xfrm>
          <a:off x="8483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28280</xdr:rowOff>
    </xdr:from>
    <xdr:to>
      <xdr:col>11</xdr:col>
      <xdr:colOff>307975</xdr:colOff>
      <xdr:row>73</xdr:row>
      <xdr:rowOff>48946</xdr:rowOff>
    </xdr:to>
    <xdr:cxnSp macro="">
      <xdr:nvCxnSpPr>
        <xdr:cNvPr id="415" name="直線コネクタ 414"/>
        <xdr:cNvCxnSpPr/>
      </xdr:nvCxnSpPr>
      <xdr:spPr>
        <a:xfrm flipV="1">
          <a:off x="6972300" y="12544130"/>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144388</xdr:rowOff>
    </xdr:from>
    <xdr:ext cx="534377" cy="259045"/>
    <xdr:sp macro="" textlink="">
      <xdr:nvSpPr>
        <xdr:cNvPr id="417" name="テキスト ボックス 416"/>
        <xdr:cNvSpPr txBox="1"/>
      </xdr:nvSpPr>
      <xdr:spPr>
        <a:xfrm>
          <a:off x="7594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70550</xdr:rowOff>
    </xdr:from>
    <xdr:ext cx="534377" cy="259045"/>
    <xdr:sp macro="" textlink="">
      <xdr:nvSpPr>
        <xdr:cNvPr id="419" name="テキスト ボックス 418"/>
        <xdr:cNvSpPr txBox="1"/>
      </xdr:nvSpPr>
      <xdr:spPr>
        <a:xfrm>
          <a:off x="6705111" y="12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50724</xdr:rowOff>
    </xdr:from>
    <xdr:to>
      <xdr:col>15</xdr:col>
      <xdr:colOff>231775</xdr:colOff>
      <xdr:row>73</xdr:row>
      <xdr:rowOff>152324</xdr:rowOff>
    </xdr:to>
    <xdr:sp macro="" textlink="">
      <xdr:nvSpPr>
        <xdr:cNvPr id="425" name="円/楕円 424"/>
        <xdr:cNvSpPr/>
      </xdr:nvSpPr>
      <xdr:spPr>
        <a:xfrm>
          <a:off x="104267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73601</xdr:rowOff>
    </xdr:from>
    <xdr:ext cx="534377" cy="259045"/>
    <xdr:sp macro="" textlink="">
      <xdr:nvSpPr>
        <xdr:cNvPr id="426" name="商工費該当値テキスト"/>
        <xdr:cNvSpPr txBox="1"/>
      </xdr:nvSpPr>
      <xdr:spPr>
        <a:xfrm>
          <a:off x="10528300" y="124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41557</xdr:rowOff>
    </xdr:from>
    <xdr:to>
      <xdr:col>14</xdr:col>
      <xdr:colOff>79375</xdr:colOff>
      <xdr:row>73</xdr:row>
      <xdr:rowOff>143157</xdr:rowOff>
    </xdr:to>
    <xdr:sp macro="" textlink="">
      <xdr:nvSpPr>
        <xdr:cNvPr id="427" name="円/楕円 426"/>
        <xdr:cNvSpPr/>
      </xdr:nvSpPr>
      <xdr:spPr>
        <a:xfrm>
          <a:off x="9588500" y="125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159684</xdr:rowOff>
    </xdr:from>
    <xdr:ext cx="534377" cy="259045"/>
    <xdr:sp macro="" textlink="">
      <xdr:nvSpPr>
        <xdr:cNvPr id="428" name="テキスト ボックス 427"/>
        <xdr:cNvSpPr txBox="1"/>
      </xdr:nvSpPr>
      <xdr:spPr>
        <a:xfrm>
          <a:off x="9372111" y="123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52553</xdr:rowOff>
    </xdr:from>
    <xdr:to>
      <xdr:col>12</xdr:col>
      <xdr:colOff>561975</xdr:colOff>
      <xdr:row>73</xdr:row>
      <xdr:rowOff>154153</xdr:rowOff>
    </xdr:to>
    <xdr:sp macro="" textlink="">
      <xdr:nvSpPr>
        <xdr:cNvPr id="429" name="円/楕円 428"/>
        <xdr:cNvSpPr/>
      </xdr:nvSpPr>
      <xdr:spPr>
        <a:xfrm>
          <a:off x="8699500" y="125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170680</xdr:rowOff>
    </xdr:from>
    <xdr:ext cx="534377" cy="259045"/>
    <xdr:sp macro="" textlink="">
      <xdr:nvSpPr>
        <xdr:cNvPr id="430" name="テキスト ボックス 429"/>
        <xdr:cNvSpPr txBox="1"/>
      </xdr:nvSpPr>
      <xdr:spPr>
        <a:xfrm>
          <a:off x="8483111" y="12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148930</xdr:rowOff>
    </xdr:from>
    <xdr:to>
      <xdr:col>11</xdr:col>
      <xdr:colOff>358775</xdr:colOff>
      <xdr:row>73</xdr:row>
      <xdr:rowOff>79080</xdr:rowOff>
    </xdr:to>
    <xdr:sp macro="" textlink="">
      <xdr:nvSpPr>
        <xdr:cNvPr id="431" name="円/楕円 430"/>
        <xdr:cNvSpPr/>
      </xdr:nvSpPr>
      <xdr:spPr>
        <a:xfrm>
          <a:off x="7810500" y="124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95607</xdr:rowOff>
    </xdr:from>
    <xdr:ext cx="534377" cy="259045"/>
    <xdr:sp macro="" textlink="">
      <xdr:nvSpPr>
        <xdr:cNvPr id="432" name="テキスト ボックス 431"/>
        <xdr:cNvSpPr txBox="1"/>
      </xdr:nvSpPr>
      <xdr:spPr>
        <a:xfrm>
          <a:off x="7594111" y="122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169596</xdr:rowOff>
    </xdr:from>
    <xdr:to>
      <xdr:col>10</xdr:col>
      <xdr:colOff>155575</xdr:colOff>
      <xdr:row>73</xdr:row>
      <xdr:rowOff>99746</xdr:rowOff>
    </xdr:to>
    <xdr:sp macro="" textlink="">
      <xdr:nvSpPr>
        <xdr:cNvPr id="433" name="円/楕円 432"/>
        <xdr:cNvSpPr/>
      </xdr:nvSpPr>
      <xdr:spPr>
        <a:xfrm>
          <a:off x="6921500" y="125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116273</xdr:rowOff>
    </xdr:from>
    <xdr:ext cx="534377" cy="259045"/>
    <xdr:sp macro="" textlink="">
      <xdr:nvSpPr>
        <xdr:cNvPr id="434" name="テキスト ボックス 433"/>
        <xdr:cNvSpPr txBox="1"/>
      </xdr:nvSpPr>
      <xdr:spPr>
        <a:xfrm>
          <a:off x="6705111" y="1228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129139</xdr:rowOff>
    </xdr:from>
    <xdr:to>
      <xdr:col>15</xdr:col>
      <xdr:colOff>180975</xdr:colOff>
      <xdr:row>95</xdr:row>
      <xdr:rowOff>163063</xdr:rowOff>
    </xdr:to>
    <xdr:cxnSp macro="">
      <xdr:nvCxnSpPr>
        <xdr:cNvPr id="462" name="直線コネクタ 461"/>
        <xdr:cNvCxnSpPr/>
      </xdr:nvCxnSpPr>
      <xdr:spPr>
        <a:xfrm flipV="1">
          <a:off x="9639300" y="16416889"/>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3"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163063</xdr:rowOff>
    </xdr:from>
    <xdr:to>
      <xdr:col>14</xdr:col>
      <xdr:colOff>28575</xdr:colOff>
      <xdr:row>95</xdr:row>
      <xdr:rowOff>164526</xdr:rowOff>
    </xdr:to>
    <xdr:cxnSp macro="">
      <xdr:nvCxnSpPr>
        <xdr:cNvPr id="465" name="直線コネクタ 464"/>
        <xdr:cNvCxnSpPr/>
      </xdr:nvCxnSpPr>
      <xdr:spPr>
        <a:xfrm flipV="1">
          <a:off x="8750300" y="1645081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97684</xdr:rowOff>
    </xdr:from>
    <xdr:to>
      <xdr:col>12</xdr:col>
      <xdr:colOff>511175</xdr:colOff>
      <xdr:row>95</xdr:row>
      <xdr:rowOff>164526</xdr:rowOff>
    </xdr:to>
    <xdr:cxnSp macro="">
      <xdr:nvCxnSpPr>
        <xdr:cNvPr id="468" name="直線コネクタ 467"/>
        <xdr:cNvCxnSpPr/>
      </xdr:nvCxnSpPr>
      <xdr:spPr>
        <a:xfrm>
          <a:off x="7861300" y="16385434"/>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97684</xdr:rowOff>
    </xdr:from>
    <xdr:to>
      <xdr:col>11</xdr:col>
      <xdr:colOff>307975</xdr:colOff>
      <xdr:row>96</xdr:row>
      <xdr:rowOff>3226</xdr:rowOff>
    </xdr:to>
    <xdr:cxnSp macro="">
      <xdr:nvCxnSpPr>
        <xdr:cNvPr id="471" name="直線コネクタ 470"/>
        <xdr:cNvCxnSpPr/>
      </xdr:nvCxnSpPr>
      <xdr:spPr>
        <a:xfrm flipV="1">
          <a:off x="6972300" y="16385434"/>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78339</xdr:rowOff>
    </xdr:from>
    <xdr:to>
      <xdr:col>15</xdr:col>
      <xdr:colOff>231775</xdr:colOff>
      <xdr:row>96</xdr:row>
      <xdr:rowOff>8489</xdr:rowOff>
    </xdr:to>
    <xdr:sp macro="" textlink="">
      <xdr:nvSpPr>
        <xdr:cNvPr id="481" name="円/楕円 480"/>
        <xdr:cNvSpPr/>
      </xdr:nvSpPr>
      <xdr:spPr>
        <a:xfrm>
          <a:off x="10426700" y="163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101216</xdr:rowOff>
    </xdr:from>
    <xdr:ext cx="534377" cy="259045"/>
    <xdr:sp macro="" textlink="">
      <xdr:nvSpPr>
        <xdr:cNvPr id="482" name="土木費該当値テキスト"/>
        <xdr:cNvSpPr txBox="1"/>
      </xdr:nvSpPr>
      <xdr:spPr>
        <a:xfrm>
          <a:off x="10528300" y="162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112263</xdr:rowOff>
    </xdr:from>
    <xdr:to>
      <xdr:col>14</xdr:col>
      <xdr:colOff>79375</xdr:colOff>
      <xdr:row>96</xdr:row>
      <xdr:rowOff>42413</xdr:rowOff>
    </xdr:to>
    <xdr:sp macro="" textlink="">
      <xdr:nvSpPr>
        <xdr:cNvPr id="483" name="円/楕円 482"/>
        <xdr:cNvSpPr/>
      </xdr:nvSpPr>
      <xdr:spPr>
        <a:xfrm>
          <a:off x="9588500" y="16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33540</xdr:rowOff>
    </xdr:from>
    <xdr:ext cx="534377" cy="259045"/>
    <xdr:sp macro="" textlink="">
      <xdr:nvSpPr>
        <xdr:cNvPr id="484" name="テキスト ボックス 483"/>
        <xdr:cNvSpPr txBox="1"/>
      </xdr:nvSpPr>
      <xdr:spPr>
        <a:xfrm>
          <a:off x="9372111" y="164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113726</xdr:rowOff>
    </xdr:from>
    <xdr:to>
      <xdr:col>12</xdr:col>
      <xdr:colOff>561975</xdr:colOff>
      <xdr:row>96</xdr:row>
      <xdr:rowOff>43876</xdr:rowOff>
    </xdr:to>
    <xdr:sp macro="" textlink="">
      <xdr:nvSpPr>
        <xdr:cNvPr id="485" name="円/楕円 484"/>
        <xdr:cNvSpPr/>
      </xdr:nvSpPr>
      <xdr:spPr>
        <a:xfrm>
          <a:off x="8699500" y="1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35003</xdr:rowOff>
    </xdr:from>
    <xdr:ext cx="534377" cy="259045"/>
    <xdr:sp macro="" textlink="">
      <xdr:nvSpPr>
        <xdr:cNvPr id="486" name="テキスト ボックス 485"/>
        <xdr:cNvSpPr txBox="1"/>
      </xdr:nvSpPr>
      <xdr:spPr>
        <a:xfrm>
          <a:off x="8483111" y="164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46884</xdr:rowOff>
    </xdr:from>
    <xdr:to>
      <xdr:col>11</xdr:col>
      <xdr:colOff>358775</xdr:colOff>
      <xdr:row>95</xdr:row>
      <xdr:rowOff>148484</xdr:rowOff>
    </xdr:to>
    <xdr:sp macro="" textlink="">
      <xdr:nvSpPr>
        <xdr:cNvPr id="487" name="円/楕円 486"/>
        <xdr:cNvSpPr/>
      </xdr:nvSpPr>
      <xdr:spPr>
        <a:xfrm>
          <a:off x="78105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139611</xdr:rowOff>
    </xdr:from>
    <xdr:ext cx="534377" cy="259045"/>
    <xdr:sp macro="" textlink="">
      <xdr:nvSpPr>
        <xdr:cNvPr id="488" name="テキスト ボックス 487"/>
        <xdr:cNvSpPr txBox="1"/>
      </xdr:nvSpPr>
      <xdr:spPr>
        <a:xfrm>
          <a:off x="7594111" y="164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123876</xdr:rowOff>
    </xdr:from>
    <xdr:to>
      <xdr:col>10</xdr:col>
      <xdr:colOff>155575</xdr:colOff>
      <xdr:row>96</xdr:row>
      <xdr:rowOff>54026</xdr:rowOff>
    </xdr:to>
    <xdr:sp macro="" textlink="">
      <xdr:nvSpPr>
        <xdr:cNvPr id="489" name="円/楕円 488"/>
        <xdr:cNvSpPr/>
      </xdr:nvSpPr>
      <xdr:spPr>
        <a:xfrm>
          <a:off x="6921500" y="164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45153</xdr:rowOff>
    </xdr:from>
    <xdr:ext cx="534377" cy="259045"/>
    <xdr:sp macro="" textlink="">
      <xdr:nvSpPr>
        <xdr:cNvPr id="490" name="テキスト ボックス 489"/>
        <xdr:cNvSpPr txBox="1"/>
      </xdr:nvSpPr>
      <xdr:spPr>
        <a:xfrm>
          <a:off x="6705111" y="165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18161</xdr:rowOff>
    </xdr:from>
    <xdr:to>
      <xdr:col>23</xdr:col>
      <xdr:colOff>517525</xdr:colOff>
      <xdr:row>37</xdr:row>
      <xdr:rowOff>110934</xdr:rowOff>
    </xdr:to>
    <xdr:cxnSp macro="">
      <xdr:nvCxnSpPr>
        <xdr:cNvPr id="520" name="直線コネクタ 519"/>
        <xdr:cNvCxnSpPr/>
      </xdr:nvCxnSpPr>
      <xdr:spPr>
        <a:xfrm>
          <a:off x="15481300" y="5847461"/>
          <a:ext cx="8382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18161</xdr:rowOff>
    </xdr:from>
    <xdr:to>
      <xdr:col>22</xdr:col>
      <xdr:colOff>365125</xdr:colOff>
      <xdr:row>37</xdr:row>
      <xdr:rowOff>10541</xdr:rowOff>
    </xdr:to>
    <xdr:cxnSp macro="">
      <xdr:nvCxnSpPr>
        <xdr:cNvPr id="523" name="直線コネクタ 522"/>
        <xdr:cNvCxnSpPr/>
      </xdr:nvCxnSpPr>
      <xdr:spPr>
        <a:xfrm flipV="1">
          <a:off x="14592300" y="5847461"/>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5" name="テキスト ボックス 524"/>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10541</xdr:rowOff>
    </xdr:from>
    <xdr:to>
      <xdr:col>21</xdr:col>
      <xdr:colOff>161925</xdr:colOff>
      <xdr:row>38</xdr:row>
      <xdr:rowOff>23685</xdr:rowOff>
    </xdr:to>
    <xdr:cxnSp macro="">
      <xdr:nvCxnSpPr>
        <xdr:cNvPr id="526" name="直線コネクタ 525"/>
        <xdr:cNvCxnSpPr/>
      </xdr:nvCxnSpPr>
      <xdr:spPr>
        <a:xfrm flipV="1">
          <a:off x="13703300" y="6354191"/>
          <a:ext cx="889000" cy="1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28" name="テキスト ボックス 527"/>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148653</xdr:rowOff>
    </xdr:from>
    <xdr:to>
      <xdr:col>19</xdr:col>
      <xdr:colOff>644525</xdr:colOff>
      <xdr:row>38</xdr:row>
      <xdr:rowOff>23685</xdr:rowOff>
    </xdr:to>
    <xdr:cxnSp macro="">
      <xdr:nvCxnSpPr>
        <xdr:cNvPr id="529" name="直線コネクタ 528"/>
        <xdr:cNvCxnSpPr/>
      </xdr:nvCxnSpPr>
      <xdr:spPr>
        <a:xfrm>
          <a:off x="12814300" y="649230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60134</xdr:rowOff>
    </xdr:from>
    <xdr:to>
      <xdr:col>23</xdr:col>
      <xdr:colOff>568325</xdr:colOff>
      <xdr:row>37</xdr:row>
      <xdr:rowOff>161734</xdr:rowOff>
    </xdr:to>
    <xdr:sp macro="" textlink="">
      <xdr:nvSpPr>
        <xdr:cNvPr id="539" name="円/楕円 538"/>
        <xdr:cNvSpPr/>
      </xdr:nvSpPr>
      <xdr:spPr>
        <a:xfrm>
          <a:off x="16268700" y="64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38561</xdr:rowOff>
    </xdr:from>
    <xdr:ext cx="534377" cy="259045"/>
    <xdr:sp macro="" textlink="">
      <xdr:nvSpPr>
        <xdr:cNvPr id="540" name="消防費該当値テキスト"/>
        <xdr:cNvSpPr txBox="1"/>
      </xdr:nvSpPr>
      <xdr:spPr>
        <a:xfrm>
          <a:off x="16370300" y="63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138811</xdr:rowOff>
    </xdr:from>
    <xdr:to>
      <xdr:col>22</xdr:col>
      <xdr:colOff>415925</xdr:colOff>
      <xdr:row>34</xdr:row>
      <xdr:rowOff>68961</xdr:rowOff>
    </xdr:to>
    <xdr:sp macro="" textlink="">
      <xdr:nvSpPr>
        <xdr:cNvPr id="541" name="円/楕円 540"/>
        <xdr:cNvSpPr/>
      </xdr:nvSpPr>
      <xdr:spPr>
        <a:xfrm>
          <a:off x="15430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85488</xdr:rowOff>
    </xdr:from>
    <xdr:ext cx="534377" cy="259045"/>
    <xdr:sp macro="" textlink="">
      <xdr:nvSpPr>
        <xdr:cNvPr id="542" name="テキスト ボックス 541"/>
        <xdr:cNvSpPr txBox="1"/>
      </xdr:nvSpPr>
      <xdr:spPr>
        <a:xfrm>
          <a:off x="15214111" y="55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131191</xdr:rowOff>
    </xdr:from>
    <xdr:to>
      <xdr:col>21</xdr:col>
      <xdr:colOff>212725</xdr:colOff>
      <xdr:row>37</xdr:row>
      <xdr:rowOff>61341</xdr:rowOff>
    </xdr:to>
    <xdr:sp macro="" textlink="">
      <xdr:nvSpPr>
        <xdr:cNvPr id="543" name="円/楕円 542"/>
        <xdr:cNvSpPr/>
      </xdr:nvSpPr>
      <xdr:spPr>
        <a:xfrm>
          <a:off x="1454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52468</xdr:rowOff>
    </xdr:from>
    <xdr:ext cx="534377" cy="259045"/>
    <xdr:sp macro="" textlink="">
      <xdr:nvSpPr>
        <xdr:cNvPr id="544" name="テキスト ボックス 543"/>
        <xdr:cNvSpPr txBox="1"/>
      </xdr:nvSpPr>
      <xdr:spPr>
        <a:xfrm>
          <a:off x="14325111" y="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144335</xdr:rowOff>
    </xdr:from>
    <xdr:to>
      <xdr:col>20</xdr:col>
      <xdr:colOff>9525</xdr:colOff>
      <xdr:row>38</xdr:row>
      <xdr:rowOff>74485</xdr:rowOff>
    </xdr:to>
    <xdr:sp macro="" textlink="">
      <xdr:nvSpPr>
        <xdr:cNvPr id="545" name="円/楕円 544"/>
        <xdr:cNvSpPr/>
      </xdr:nvSpPr>
      <xdr:spPr>
        <a:xfrm>
          <a:off x="13652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65612</xdr:rowOff>
    </xdr:from>
    <xdr:ext cx="534377" cy="259045"/>
    <xdr:sp macro="" textlink="">
      <xdr:nvSpPr>
        <xdr:cNvPr id="546" name="テキスト ボックス 545"/>
        <xdr:cNvSpPr txBox="1"/>
      </xdr:nvSpPr>
      <xdr:spPr>
        <a:xfrm>
          <a:off x="13436111" y="65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97853</xdr:rowOff>
    </xdr:from>
    <xdr:to>
      <xdr:col>18</xdr:col>
      <xdr:colOff>492125</xdr:colOff>
      <xdr:row>38</xdr:row>
      <xdr:rowOff>28003</xdr:rowOff>
    </xdr:to>
    <xdr:sp macro="" textlink="">
      <xdr:nvSpPr>
        <xdr:cNvPr id="547" name="円/楕円 546"/>
        <xdr:cNvSpPr/>
      </xdr:nvSpPr>
      <xdr:spPr>
        <a:xfrm>
          <a:off x="12763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19131</xdr:rowOff>
    </xdr:from>
    <xdr:ext cx="534377" cy="259045"/>
    <xdr:sp macro="" textlink="">
      <xdr:nvSpPr>
        <xdr:cNvPr id="548" name="テキスト ボックス 547"/>
        <xdr:cNvSpPr txBox="1"/>
      </xdr:nvSpPr>
      <xdr:spPr>
        <a:xfrm>
          <a:off x="12547111" y="65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117480</xdr:rowOff>
    </xdr:from>
    <xdr:to>
      <xdr:col>23</xdr:col>
      <xdr:colOff>517525</xdr:colOff>
      <xdr:row>56</xdr:row>
      <xdr:rowOff>148387</xdr:rowOff>
    </xdr:to>
    <xdr:cxnSp macro="">
      <xdr:nvCxnSpPr>
        <xdr:cNvPr id="576" name="直線コネクタ 575"/>
        <xdr:cNvCxnSpPr/>
      </xdr:nvCxnSpPr>
      <xdr:spPr>
        <a:xfrm flipV="1">
          <a:off x="15481300" y="9718680"/>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16804</xdr:rowOff>
    </xdr:from>
    <xdr:to>
      <xdr:col>22</xdr:col>
      <xdr:colOff>365125</xdr:colOff>
      <xdr:row>56</xdr:row>
      <xdr:rowOff>148387</xdr:rowOff>
    </xdr:to>
    <xdr:cxnSp macro="">
      <xdr:nvCxnSpPr>
        <xdr:cNvPr id="579" name="直線コネクタ 578"/>
        <xdr:cNvCxnSpPr/>
      </xdr:nvCxnSpPr>
      <xdr:spPr>
        <a:xfrm>
          <a:off x="14592300" y="9618004"/>
          <a:ext cx="889000" cy="1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16804</xdr:rowOff>
    </xdr:from>
    <xdr:to>
      <xdr:col>21</xdr:col>
      <xdr:colOff>161925</xdr:colOff>
      <xdr:row>56</xdr:row>
      <xdr:rowOff>72949</xdr:rowOff>
    </xdr:to>
    <xdr:cxnSp macro="">
      <xdr:nvCxnSpPr>
        <xdr:cNvPr id="582" name="直線コネクタ 581"/>
        <xdr:cNvCxnSpPr/>
      </xdr:nvCxnSpPr>
      <xdr:spPr>
        <a:xfrm flipV="1">
          <a:off x="13703300" y="9618004"/>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4" name="テキスト ボックス 583"/>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72949</xdr:rowOff>
    </xdr:from>
    <xdr:to>
      <xdr:col>19</xdr:col>
      <xdr:colOff>644525</xdr:colOff>
      <xdr:row>57</xdr:row>
      <xdr:rowOff>92746</xdr:rowOff>
    </xdr:to>
    <xdr:cxnSp macro="">
      <xdr:nvCxnSpPr>
        <xdr:cNvPr id="585" name="直線コネクタ 584"/>
        <xdr:cNvCxnSpPr/>
      </xdr:nvCxnSpPr>
      <xdr:spPr>
        <a:xfrm flipV="1">
          <a:off x="12814300" y="9674149"/>
          <a:ext cx="889000" cy="1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134398</xdr:rowOff>
    </xdr:from>
    <xdr:ext cx="534377" cy="259045"/>
    <xdr:sp macro="" textlink="">
      <xdr:nvSpPr>
        <xdr:cNvPr id="587" name="テキスト ボックス 586"/>
        <xdr:cNvSpPr txBox="1"/>
      </xdr:nvSpPr>
      <xdr:spPr>
        <a:xfrm>
          <a:off x="13436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66680</xdr:rowOff>
    </xdr:from>
    <xdr:to>
      <xdr:col>23</xdr:col>
      <xdr:colOff>568325</xdr:colOff>
      <xdr:row>56</xdr:row>
      <xdr:rowOff>168280</xdr:rowOff>
    </xdr:to>
    <xdr:sp macro="" textlink="">
      <xdr:nvSpPr>
        <xdr:cNvPr id="595" name="円/楕円 594"/>
        <xdr:cNvSpPr/>
      </xdr:nvSpPr>
      <xdr:spPr>
        <a:xfrm>
          <a:off x="16268700" y="96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45107</xdr:rowOff>
    </xdr:from>
    <xdr:ext cx="534377" cy="259045"/>
    <xdr:sp macro="" textlink="">
      <xdr:nvSpPr>
        <xdr:cNvPr id="596" name="教育費該当値テキスト"/>
        <xdr:cNvSpPr txBox="1"/>
      </xdr:nvSpPr>
      <xdr:spPr>
        <a:xfrm>
          <a:off x="16370300" y="96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97587</xdr:rowOff>
    </xdr:from>
    <xdr:to>
      <xdr:col>22</xdr:col>
      <xdr:colOff>415925</xdr:colOff>
      <xdr:row>57</xdr:row>
      <xdr:rowOff>27737</xdr:rowOff>
    </xdr:to>
    <xdr:sp macro="" textlink="">
      <xdr:nvSpPr>
        <xdr:cNvPr id="597" name="円/楕円 596"/>
        <xdr:cNvSpPr/>
      </xdr:nvSpPr>
      <xdr:spPr>
        <a:xfrm>
          <a:off x="15430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18864</xdr:rowOff>
    </xdr:from>
    <xdr:ext cx="534377" cy="259045"/>
    <xdr:sp macro="" textlink="">
      <xdr:nvSpPr>
        <xdr:cNvPr id="598" name="テキスト ボックス 597"/>
        <xdr:cNvSpPr txBox="1"/>
      </xdr:nvSpPr>
      <xdr:spPr>
        <a:xfrm>
          <a:off x="15214111"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137454</xdr:rowOff>
    </xdr:from>
    <xdr:to>
      <xdr:col>21</xdr:col>
      <xdr:colOff>212725</xdr:colOff>
      <xdr:row>56</xdr:row>
      <xdr:rowOff>67604</xdr:rowOff>
    </xdr:to>
    <xdr:sp macro="" textlink="">
      <xdr:nvSpPr>
        <xdr:cNvPr id="599" name="円/楕円 598"/>
        <xdr:cNvSpPr/>
      </xdr:nvSpPr>
      <xdr:spPr>
        <a:xfrm>
          <a:off x="14541500" y="95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84131</xdr:rowOff>
    </xdr:from>
    <xdr:ext cx="534377" cy="259045"/>
    <xdr:sp macro="" textlink="">
      <xdr:nvSpPr>
        <xdr:cNvPr id="600" name="テキスト ボックス 599"/>
        <xdr:cNvSpPr txBox="1"/>
      </xdr:nvSpPr>
      <xdr:spPr>
        <a:xfrm>
          <a:off x="14325111" y="93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22149</xdr:rowOff>
    </xdr:from>
    <xdr:to>
      <xdr:col>20</xdr:col>
      <xdr:colOff>9525</xdr:colOff>
      <xdr:row>56</xdr:row>
      <xdr:rowOff>123749</xdr:rowOff>
    </xdr:to>
    <xdr:sp macro="" textlink="">
      <xdr:nvSpPr>
        <xdr:cNvPr id="601" name="円/楕円 600"/>
        <xdr:cNvSpPr/>
      </xdr:nvSpPr>
      <xdr:spPr>
        <a:xfrm>
          <a:off x="13652500" y="96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140276</xdr:rowOff>
    </xdr:from>
    <xdr:ext cx="534377" cy="259045"/>
    <xdr:sp macro="" textlink="">
      <xdr:nvSpPr>
        <xdr:cNvPr id="602" name="テキスト ボックス 601"/>
        <xdr:cNvSpPr txBox="1"/>
      </xdr:nvSpPr>
      <xdr:spPr>
        <a:xfrm>
          <a:off x="13436111" y="93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41946</xdr:rowOff>
    </xdr:from>
    <xdr:to>
      <xdr:col>18</xdr:col>
      <xdr:colOff>492125</xdr:colOff>
      <xdr:row>57</xdr:row>
      <xdr:rowOff>143546</xdr:rowOff>
    </xdr:to>
    <xdr:sp macro="" textlink="">
      <xdr:nvSpPr>
        <xdr:cNvPr id="603" name="円/楕円 602"/>
        <xdr:cNvSpPr/>
      </xdr:nvSpPr>
      <xdr:spPr>
        <a:xfrm>
          <a:off x="12763500" y="98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134673</xdr:rowOff>
    </xdr:from>
    <xdr:ext cx="534377" cy="259045"/>
    <xdr:sp macro="" textlink="">
      <xdr:nvSpPr>
        <xdr:cNvPr id="604" name="テキスト ボックス 603"/>
        <xdr:cNvSpPr txBox="1"/>
      </xdr:nvSpPr>
      <xdr:spPr>
        <a:xfrm>
          <a:off x="12547111" y="99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42393</xdr:rowOff>
    </xdr:from>
    <xdr:to>
      <xdr:col>19</xdr:col>
      <xdr:colOff>644525</xdr:colOff>
      <xdr:row>79</xdr:row>
      <xdr:rowOff>44450</xdr:rowOff>
    </xdr:to>
    <xdr:cxnSp macro="">
      <xdr:nvCxnSpPr>
        <xdr:cNvPr id="642" name="直線コネクタ 641"/>
        <xdr:cNvCxnSpPr/>
      </xdr:nvCxnSpPr>
      <xdr:spPr>
        <a:xfrm>
          <a:off x="12814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3"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163043</xdr:rowOff>
    </xdr:from>
    <xdr:to>
      <xdr:col>18</xdr:col>
      <xdr:colOff>492125</xdr:colOff>
      <xdr:row>79</xdr:row>
      <xdr:rowOff>93193</xdr:rowOff>
    </xdr:to>
    <xdr:sp macro="" textlink="">
      <xdr:nvSpPr>
        <xdr:cNvPr id="660" name="円/楕円 659"/>
        <xdr:cNvSpPr/>
      </xdr:nvSpPr>
      <xdr:spPr>
        <a:xfrm>
          <a:off x="12763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84320</xdr:rowOff>
    </xdr:from>
    <xdr:ext cx="313932" cy="259045"/>
    <xdr:sp macro="" textlink="">
      <xdr:nvSpPr>
        <xdr:cNvPr id="661" name="テキスト ボックス 660"/>
        <xdr:cNvSpPr txBox="1"/>
      </xdr:nvSpPr>
      <xdr:spPr>
        <a:xfrm>
          <a:off x="12657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74264</xdr:rowOff>
    </xdr:from>
    <xdr:to>
      <xdr:col>23</xdr:col>
      <xdr:colOff>517525</xdr:colOff>
      <xdr:row>94</xdr:row>
      <xdr:rowOff>108192</xdr:rowOff>
    </xdr:to>
    <xdr:cxnSp macro="">
      <xdr:nvCxnSpPr>
        <xdr:cNvPr id="691" name="直線コネクタ 690"/>
        <xdr:cNvCxnSpPr/>
      </xdr:nvCxnSpPr>
      <xdr:spPr>
        <a:xfrm>
          <a:off x="15481300" y="16190564"/>
          <a:ext cx="838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89616</xdr:rowOff>
    </xdr:from>
    <xdr:ext cx="534377" cy="259045"/>
    <xdr:sp macro="" textlink="">
      <xdr:nvSpPr>
        <xdr:cNvPr id="692" name="公債費平均値テキスト"/>
        <xdr:cNvSpPr txBox="1"/>
      </xdr:nvSpPr>
      <xdr:spPr>
        <a:xfrm>
          <a:off x="16370300" y="162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31686</xdr:rowOff>
    </xdr:from>
    <xdr:to>
      <xdr:col>22</xdr:col>
      <xdr:colOff>365125</xdr:colOff>
      <xdr:row>94</xdr:row>
      <xdr:rowOff>74264</xdr:rowOff>
    </xdr:to>
    <xdr:cxnSp macro="">
      <xdr:nvCxnSpPr>
        <xdr:cNvPr id="694" name="直線コネクタ 693"/>
        <xdr:cNvCxnSpPr/>
      </xdr:nvCxnSpPr>
      <xdr:spPr>
        <a:xfrm>
          <a:off x="14592300" y="16147986"/>
          <a:ext cx="889000" cy="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696" name="テキスト ボックス 695"/>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1873</xdr:rowOff>
    </xdr:from>
    <xdr:to>
      <xdr:col>21</xdr:col>
      <xdr:colOff>161925</xdr:colOff>
      <xdr:row>94</xdr:row>
      <xdr:rowOff>31686</xdr:rowOff>
    </xdr:to>
    <xdr:cxnSp macro="">
      <xdr:nvCxnSpPr>
        <xdr:cNvPr id="697" name="直線コネクタ 696"/>
        <xdr:cNvCxnSpPr/>
      </xdr:nvCxnSpPr>
      <xdr:spPr>
        <a:xfrm>
          <a:off x="13703300" y="16118173"/>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699" name="テキスト ボックス 698"/>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1873</xdr:rowOff>
    </xdr:from>
    <xdr:to>
      <xdr:col>19</xdr:col>
      <xdr:colOff>644525</xdr:colOff>
      <xdr:row>94</xdr:row>
      <xdr:rowOff>42259</xdr:rowOff>
    </xdr:to>
    <xdr:cxnSp macro="">
      <xdr:nvCxnSpPr>
        <xdr:cNvPr id="700" name="直線コネクタ 699"/>
        <xdr:cNvCxnSpPr/>
      </xdr:nvCxnSpPr>
      <xdr:spPr>
        <a:xfrm flipV="1">
          <a:off x="12814300" y="1611817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9548</xdr:rowOff>
    </xdr:from>
    <xdr:ext cx="534377" cy="259045"/>
    <xdr:sp macro="" textlink="">
      <xdr:nvSpPr>
        <xdr:cNvPr id="702" name="テキスト ボックス 701"/>
        <xdr:cNvSpPr txBox="1"/>
      </xdr:nvSpPr>
      <xdr:spPr>
        <a:xfrm>
          <a:off x="13436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4" name="テキスト ボックス 703"/>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57392</xdr:rowOff>
    </xdr:from>
    <xdr:to>
      <xdr:col>23</xdr:col>
      <xdr:colOff>568325</xdr:colOff>
      <xdr:row>94</xdr:row>
      <xdr:rowOff>158992</xdr:rowOff>
    </xdr:to>
    <xdr:sp macro="" textlink="">
      <xdr:nvSpPr>
        <xdr:cNvPr id="710" name="円/楕円 709"/>
        <xdr:cNvSpPr/>
      </xdr:nvSpPr>
      <xdr:spPr>
        <a:xfrm>
          <a:off x="16268700" y="161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80269</xdr:rowOff>
    </xdr:from>
    <xdr:ext cx="534377" cy="259045"/>
    <xdr:sp macro="" textlink="">
      <xdr:nvSpPr>
        <xdr:cNvPr id="711" name="公債費該当値テキスト"/>
        <xdr:cNvSpPr txBox="1"/>
      </xdr:nvSpPr>
      <xdr:spPr>
        <a:xfrm>
          <a:off x="16370300"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61,654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23464</xdr:rowOff>
    </xdr:from>
    <xdr:to>
      <xdr:col>22</xdr:col>
      <xdr:colOff>415925</xdr:colOff>
      <xdr:row>94</xdr:row>
      <xdr:rowOff>125064</xdr:rowOff>
    </xdr:to>
    <xdr:sp macro="" textlink="">
      <xdr:nvSpPr>
        <xdr:cNvPr id="712" name="円/楕円 711"/>
        <xdr:cNvSpPr/>
      </xdr:nvSpPr>
      <xdr:spPr>
        <a:xfrm>
          <a:off x="15430500" y="161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141591</xdr:rowOff>
    </xdr:from>
    <xdr:ext cx="534377" cy="259045"/>
    <xdr:sp macro="" textlink="">
      <xdr:nvSpPr>
        <xdr:cNvPr id="713" name="テキスト ボックス 712"/>
        <xdr:cNvSpPr txBox="1"/>
      </xdr:nvSpPr>
      <xdr:spPr>
        <a:xfrm>
          <a:off x="15214111" y="159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152336</xdr:rowOff>
    </xdr:from>
    <xdr:to>
      <xdr:col>21</xdr:col>
      <xdr:colOff>212725</xdr:colOff>
      <xdr:row>94</xdr:row>
      <xdr:rowOff>82486</xdr:rowOff>
    </xdr:to>
    <xdr:sp macro="" textlink="">
      <xdr:nvSpPr>
        <xdr:cNvPr id="714" name="円/楕円 713"/>
        <xdr:cNvSpPr/>
      </xdr:nvSpPr>
      <xdr:spPr>
        <a:xfrm>
          <a:off x="14541500" y="160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99013</xdr:rowOff>
    </xdr:from>
    <xdr:ext cx="534377" cy="259045"/>
    <xdr:sp macro="" textlink="">
      <xdr:nvSpPr>
        <xdr:cNvPr id="715" name="テキスト ボックス 714"/>
        <xdr:cNvSpPr txBox="1"/>
      </xdr:nvSpPr>
      <xdr:spPr>
        <a:xfrm>
          <a:off x="14325111" y="158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122523</xdr:rowOff>
    </xdr:from>
    <xdr:to>
      <xdr:col>20</xdr:col>
      <xdr:colOff>9525</xdr:colOff>
      <xdr:row>94</xdr:row>
      <xdr:rowOff>52673</xdr:rowOff>
    </xdr:to>
    <xdr:sp macro="" textlink="">
      <xdr:nvSpPr>
        <xdr:cNvPr id="716" name="円/楕円 715"/>
        <xdr:cNvSpPr/>
      </xdr:nvSpPr>
      <xdr:spPr>
        <a:xfrm>
          <a:off x="13652500" y="160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69200</xdr:rowOff>
    </xdr:from>
    <xdr:ext cx="534377" cy="259045"/>
    <xdr:sp macro="" textlink="">
      <xdr:nvSpPr>
        <xdr:cNvPr id="717" name="テキスト ボックス 716"/>
        <xdr:cNvSpPr txBox="1"/>
      </xdr:nvSpPr>
      <xdr:spPr>
        <a:xfrm>
          <a:off x="13436111" y="158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162909</xdr:rowOff>
    </xdr:from>
    <xdr:to>
      <xdr:col>18</xdr:col>
      <xdr:colOff>492125</xdr:colOff>
      <xdr:row>94</xdr:row>
      <xdr:rowOff>93059</xdr:rowOff>
    </xdr:to>
    <xdr:sp macro="" textlink="">
      <xdr:nvSpPr>
        <xdr:cNvPr id="718" name="円/楕円 717"/>
        <xdr:cNvSpPr/>
      </xdr:nvSpPr>
      <xdr:spPr>
        <a:xfrm>
          <a:off x="12763500" y="161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109586</xdr:rowOff>
    </xdr:from>
    <xdr:ext cx="534377" cy="259045"/>
    <xdr:sp macro="" textlink="">
      <xdr:nvSpPr>
        <xdr:cNvPr id="719" name="テキスト ボックス 718"/>
        <xdr:cNvSpPr txBox="1"/>
      </xdr:nvSpPr>
      <xdr:spPr>
        <a:xfrm>
          <a:off x="12547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111942</xdr:rowOff>
    </xdr:from>
    <xdr:to>
      <xdr:col>32</xdr:col>
      <xdr:colOff>187325</xdr:colOff>
      <xdr:row>31</xdr:row>
      <xdr:rowOff>34979</xdr:rowOff>
    </xdr:to>
    <xdr:cxnSp macro="">
      <xdr:nvCxnSpPr>
        <xdr:cNvPr id="750" name="直線コネクタ 749"/>
        <xdr:cNvCxnSpPr/>
      </xdr:nvCxnSpPr>
      <xdr:spPr>
        <a:xfrm flipV="1">
          <a:off x="21323300" y="5255442"/>
          <a:ext cx="8382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1"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34979</xdr:rowOff>
    </xdr:from>
    <xdr:to>
      <xdr:col>31</xdr:col>
      <xdr:colOff>34925</xdr:colOff>
      <xdr:row>32</xdr:row>
      <xdr:rowOff>9398</xdr:rowOff>
    </xdr:to>
    <xdr:cxnSp macro="">
      <xdr:nvCxnSpPr>
        <xdr:cNvPr id="753" name="直線コネクタ 752"/>
        <xdr:cNvCxnSpPr/>
      </xdr:nvCxnSpPr>
      <xdr:spPr>
        <a:xfrm flipV="1">
          <a:off x="20434300" y="5349929"/>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162359</xdr:rowOff>
    </xdr:from>
    <xdr:ext cx="469744" cy="259045"/>
    <xdr:sp macro="" textlink="">
      <xdr:nvSpPr>
        <xdr:cNvPr id="755" name="テキスト ボックス 754"/>
        <xdr:cNvSpPr txBox="1"/>
      </xdr:nvSpPr>
      <xdr:spPr>
        <a:xfrm>
          <a:off x="21088427"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168003</xdr:rowOff>
    </xdr:from>
    <xdr:to>
      <xdr:col>29</xdr:col>
      <xdr:colOff>517525</xdr:colOff>
      <xdr:row>32</xdr:row>
      <xdr:rowOff>9398</xdr:rowOff>
    </xdr:to>
    <xdr:cxnSp macro="">
      <xdr:nvCxnSpPr>
        <xdr:cNvPr id="756" name="直線コネクタ 755"/>
        <xdr:cNvCxnSpPr/>
      </xdr:nvCxnSpPr>
      <xdr:spPr>
        <a:xfrm>
          <a:off x="19545300" y="5482953"/>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38806</xdr:rowOff>
    </xdr:from>
    <xdr:ext cx="469744" cy="259045"/>
    <xdr:sp macro="" textlink="">
      <xdr:nvSpPr>
        <xdr:cNvPr id="758" name="テキスト ボックス 757"/>
        <xdr:cNvSpPr txBox="1"/>
      </xdr:nvSpPr>
      <xdr:spPr>
        <a:xfrm>
          <a:off x="20199427"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11902</xdr:rowOff>
    </xdr:from>
    <xdr:to>
      <xdr:col>28</xdr:col>
      <xdr:colOff>314325</xdr:colOff>
      <xdr:row>31</xdr:row>
      <xdr:rowOff>168003</xdr:rowOff>
    </xdr:to>
    <xdr:cxnSp macro="">
      <xdr:nvCxnSpPr>
        <xdr:cNvPr id="759" name="直線コネクタ 758"/>
        <xdr:cNvCxnSpPr/>
      </xdr:nvCxnSpPr>
      <xdr:spPr>
        <a:xfrm>
          <a:off x="18656300" y="5326852"/>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1" name="テキスト ボックス 760"/>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49475</xdr:rowOff>
    </xdr:from>
    <xdr:ext cx="469744" cy="259045"/>
    <xdr:sp macro="" textlink="">
      <xdr:nvSpPr>
        <xdr:cNvPr id="763" name="テキスト ボックス 762"/>
        <xdr:cNvSpPr txBox="1"/>
      </xdr:nvSpPr>
      <xdr:spPr>
        <a:xfrm>
          <a:off x="18421427" y="62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61142</xdr:rowOff>
    </xdr:from>
    <xdr:to>
      <xdr:col>32</xdr:col>
      <xdr:colOff>238125</xdr:colOff>
      <xdr:row>30</xdr:row>
      <xdr:rowOff>162742</xdr:rowOff>
    </xdr:to>
    <xdr:sp macro="" textlink="">
      <xdr:nvSpPr>
        <xdr:cNvPr id="769" name="円/楕円 768"/>
        <xdr:cNvSpPr/>
      </xdr:nvSpPr>
      <xdr:spPr>
        <a:xfrm>
          <a:off x="221107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14169</xdr:rowOff>
    </xdr:from>
    <xdr:ext cx="534377" cy="259045"/>
    <xdr:sp macro="" textlink="">
      <xdr:nvSpPr>
        <xdr:cNvPr id="770" name="諸支出金該当値テキスト"/>
        <xdr:cNvSpPr txBox="1"/>
      </xdr:nvSpPr>
      <xdr:spPr>
        <a:xfrm>
          <a:off x="22212300" y="5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14,055</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155629</xdr:rowOff>
    </xdr:from>
    <xdr:to>
      <xdr:col>31</xdr:col>
      <xdr:colOff>85725</xdr:colOff>
      <xdr:row>31</xdr:row>
      <xdr:rowOff>85779</xdr:rowOff>
    </xdr:to>
    <xdr:sp macro="" textlink="">
      <xdr:nvSpPr>
        <xdr:cNvPr id="771" name="円/楕円 770"/>
        <xdr:cNvSpPr/>
      </xdr:nvSpPr>
      <xdr:spPr>
        <a:xfrm>
          <a:off x="21272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102306</xdr:rowOff>
    </xdr:from>
    <xdr:ext cx="534377" cy="259045"/>
    <xdr:sp macro="" textlink="">
      <xdr:nvSpPr>
        <xdr:cNvPr id="772" name="テキスト ボックス 771"/>
        <xdr:cNvSpPr txBox="1"/>
      </xdr:nvSpPr>
      <xdr:spPr>
        <a:xfrm>
          <a:off x="21056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130048</xdr:rowOff>
    </xdr:from>
    <xdr:to>
      <xdr:col>29</xdr:col>
      <xdr:colOff>568325</xdr:colOff>
      <xdr:row>32</xdr:row>
      <xdr:rowOff>60198</xdr:rowOff>
    </xdr:to>
    <xdr:sp macro="" textlink="">
      <xdr:nvSpPr>
        <xdr:cNvPr id="773" name="円/楕円 772"/>
        <xdr:cNvSpPr/>
      </xdr:nvSpPr>
      <xdr:spPr>
        <a:xfrm>
          <a:off x="20383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76725</xdr:rowOff>
    </xdr:from>
    <xdr:ext cx="534377" cy="259045"/>
    <xdr:sp macro="" textlink="">
      <xdr:nvSpPr>
        <xdr:cNvPr id="774" name="テキスト ボックス 773"/>
        <xdr:cNvSpPr txBox="1"/>
      </xdr:nvSpPr>
      <xdr:spPr>
        <a:xfrm>
          <a:off x="20167111" y="52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117203</xdr:rowOff>
    </xdr:from>
    <xdr:to>
      <xdr:col>28</xdr:col>
      <xdr:colOff>365125</xdr:colOff>
      <xdr:row>32</xdr:row>
      <xdr:rowOff>47353</xdr:rowOff>
    </xdr:to>
    <xdr:sp macro="" textlink="">
      <xdr:nvSpPr>
        <xdr:cNvPr id="775" name="円/楕円 774"/>
        <xdr:cNvSpPr/>
      </xdr:nvSpPr>
      <xdr:spPr>
        <a:xfrm>
          <a:off x="19494500" y="5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63880</xdr:rowOff>
    </xdr:from>
    <xdr:ext cx="534377" cy="259045"/>
    <xdr:sp macro="" textlink="">
      <xdr:nvSpPr>
        <xdr:cNvPr id="776" name="テキスト ボックス 775"/>
        <xdr:cNvSpPr txBox="1"/>
      </xdr:nvSpPr>
      <xdr:spPr>
        <a:xfrm>
          <a:off x="19278111" y="52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132552</xdr:rowOff>
    </xdr:from>
    <xdr:to>
      <xdr:col>27</xdr:col>
      <xdr:colOff>161925</xdr:colOff>
      <xdr:row>31</xdr:row>
      <xdr:rowOff>62702</xdr:rowOff>
    </xdr:to>
    <xdr:sp macro="" textlink="">
      <xdr:nvSpPr>
        <xdr:cNvPr id="777" name="円/楕円 776"/>
        <xdr:cNvSpPr/>
      </xdr:nvSpPr>
      <xdr:spPr>
        <a:xfrm>
          <a:off x="18605500" y="52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79229</xdr:rowOff>
    </xdr:from>
    <xdr:ext cx="534377" cy="259045"/>
    <xdr:sp macro="" textlink="">
      <xdr:nvSpPr>
        <xdr:cNvPr id="778" name="テキスト ボックス 777"/>
        <xdr:cNvSpPr txBox="1"/>
      </xdr:nvSpPr>
      <xdr:spPr>
        <a:xfrm>
          <a:off x="18389111" y="50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a:rPr>
            <a:t>　民生費は、類似団体内平均値と比べてやや低い水準にあるものの、近年増加しており、前年度から比較すると</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ＭＳ Ｐゴシック"/>
            </a:rPr>
            <a:t>％増加している。これは、臨時福祉給付金、障害者福祉施策等の社会福祉費や保育施策等の児童福祉費などが増加しているためである。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土木費は、類似団体内平均値と比べてやや低い水準にあるが、平成</a:t>
          </a:r>
          <a:r>
            <a:rPr kumimoji="1" lang="en-US" altLang="ja-JP" sz="1400">
              <a:solidFill>
                <a:sysClr val="windowText" lastClr="000000"/>
              </a:solidFill>
              <a:latin typeface="ＭＳ Ｐゴシック"/>
            </a:rPr>
            <a:t>28</a:t>
          </a:r>
          <a:r>
            <a:rPr kumimoji="1" lang="ja-JP" altLang="en-US" sz="1400">
              <a:solidFill>
                <a:sysClr val="windowText" lastClr="000000"/>
              </a:solidFill>
              <a:latin typeface="ＭＳ Ｐゴシック"/>
            </a:rPr>
            <a:t>年度は前年度から比較すると</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ＭＳ Ｐゴシック"/>
            </a:rPr>
            <a:t>％増加したため、類似団体内平均値を</a:t>
          </a:r>
          <a:r>
            <a:rPr kumimoji="1" lang="en-US" altLang="ja-JP" sz="1400">
              <a:solidFill>
                <a:sysClr val="windowText" lastClr="000000"/>
              </a:solidFill>
              <a:latin typeface="ＭＳ Ｐゴシック"/>
            </a:rPr>
            <a:t>291</a:t>
          </a:r>
          <a:r>
            <a:rPr kumimoji="1" lang="ja-JP" altLang="en-US" sz="1400">
              <a:solidFill>
                <a:sysClr val="windowText" lastClr="000000"/>
              </a:solidFill>
              <a:latin typeface="ＭＳ Ｐゴシック"/>
            </a:rPr>
            <a:t>円上回った。これは、民間市街地再開発の事業費が増加したことなどによる。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諸支出金は、類似団体内平均値と比べて高い水準にあり、これは交通事業への繰出が多額になっているためである。諸支出金は前年度から比較すると</a:t>
          </a:r>
          <a:r>
            <a:rPr kumimoji="1" lang="en-US" altLang="ja-JP" sz="1400">
              <a:solidFill>
                <a:sysClr val="windowText" lastClr="000000"/>
              </a:solidFill>
              <a:latin typeface="+mn-ea"/>
              <a:ea typeface="+mn-ea"/>
            </a:rPr>
            <a:t>6.6</a:t>
          </a:r>
          <a:r>
            <a:rPr kumimoji="1" lang="ja-JP" altLang="en-US" sz="1400">
              <a:solidFill>
                <a:sysClr val="windowText" lastClr="000000"/>
              </a:solidFill>
              <a:latin typeface="ＭＳ Ｐゴシック"/>
            </a:rPr>
            <a:t>％増加している。これは、地下鉄特例債元金償還補助などが増加したためである。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議会費は、議員報酬の削減額の減少などにより、前年度と比べると</a:t>
          </a:r>
          <a:r>
            <a:rPr kumimoji="1" lang="en-US" altLang="ja-JP" sz="1400">
              <a:solidFill>
                <a:sysClr val="windowText" lastClr="000000"/>
              </a:solidFill>
              <a:latin typeface="ＭＳ Ｐゴシック"/>
            </a:rPr>
            <a:t>216</a:t>
          </a:r>
          <a:r>
            <a:rPr kumimoji="1" lang="ja-JP" altLang="en-US" sz="1400">
              <a:solidFill>
                <a:sysClr val="windowText" lastClr="000000"/>
              </a:solidFill>
              <a:latin typeface="ＭＳ Ｐゴシック"/>
            </a:rPr>
            <a:t>円増加したが、類似団体内平均値との比較では</a:t>
          </a:r>
          <a:r>
            <a:rPr kumimoji="1" lang="en-US" altLang="ja-JP" sz="1400">
              <a:solidFill>
                <a:sysClr val="windowText" lastClr="000000"/>
              </a:solidFill>
              <a:latin typeface="ＭＳ Ｐゴシック"/>
            </a:rPr>
            <a:t>172</a:t>
          </a:r>
          <a:r>
            <a:rPr kumimoji="1" lang="ja-JP" altLang="en-US" sz="1400">
              <a:solidFill>
                <a:sysClr val="windowText" lastClr="000000"/>
              </a:solidFill>
              <a:latin typeface="ＭＳ Ｐゴシック"/>
            </a:rPr>
            <a:t>円低くなっている。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消防費は、前年度と比べると</a:t>
          </a:r>
          <a:r>
            <a:rPr kumimoji="1" lang="en-US" altLang="ja-JP" sz="1400">
              <a:solidFill>
                <a:sysClr val="windowText" lastClr="000000"/>
              </a:solidFill>
              <a:latin typeface="ＭＳ Ｐゴシック"/>
            </a:rPr>
            <a:t>3,187</a:t>
          </a:r>
          <a:r>
            <a:rPr kumimoji="1" lang="ja-JP" altLang="en-US" sz="1400">
              <a:solidFill>
                <a:sysClr val="windowText" lastClr="000000"/>
              </a:solidFill>
              <a:latin typeface="ＭＳ Ｐゴシック"/>
            </a:rPr>
            <a:t>円減少し、類似団体内平均との比較でも</a:t>
          </a:r>
          <a:r>
            <a:rPr kumimoji="1" lang="en-US" altLang="ja-JP" sz="1400">
              <a:solidFill>
                <a:sysClr val="windowText" lastClr="000000"/>
              </a:solidFill>
              <a:latin typeface="ＭＳ Ｐゴシック"/>
            </a:rPr>
            <a:t>541</a:t>
          </a:r>
          <a:r>
            <a:rPr kumimoji="1" lang="ja-JP" altLang="en-US" sz="1400">
              <a:solidFill>
                <a:sysClr val="windowText" lastClr="000000"/>
              </a:solidFill>
              <a:latin typeface="ＭＳ Ｐゴシック"/>
            </a:rPr>
            <a:t>円低くなった。これは震災対策事業に充てるための震災対策事業基金への積立を</a:t>
          </a:r>
          <a:r>
            <a:rPr kumimoji="1" lang="en-US" altLang="ja-JP" sz="1400">
              <a:solidFill>
                <a:sysClr val="windowText" lastClr="000000"/>
              </a:solidFill>
              <a:latin typeface="ＭＳ Ｐゴシック"/>
            </a:rPr>
            <a:t>27</a:t>
          </a:r>
          <a:r>
            <a:rPr kumimoji="1" lang="ja-JP" altLang="en-US" sz="1400">
              <a:solidFill>
                <a:sysClr val="windowText" lastClr="000000"/>
              </a:solidFill>
              <a:latin typeface="ＭＳ Ｐゴシック"/>
            </a:rPr>
            <a:t>年度に行い、その積立金が著減したことなどによる。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＜財政調整基金財高／標準財政規模＞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年度の財政調整基金残高は、決算剰余金等の積み立てが取崩しを上回ったため、前年度に比べて</a:t>
          </a:r>
          <a:r>
            <a:rPr kumimoji="1" lang="en-US" altLang="ja-JP" sz="700">
              <a:latin typeface="ＭＳ ゴシック" pitchFamily="49" charset="-128"/>
              <a:ea typeface="ＭＳ ゴシック" pitchFamily="49" charset="-128"/>
            </a:rPr>
            <a:t>32</a:t>
          </a:r>
          <a:r>
            <a:rPr kumimoji="1" lang="ja-JP" altLang="en-US" sz="700">
              <a:latin typeface="ＭＳ ゴシック" pitchFamily="49" charset="-128"/>
              <a:ea typeface="ＭＳ ゴシック" pitchFamily="49" charset="-128"/>
            </a:rPr>
            <a:t>億円増加し、</a:t>
          </a:r>
          <a:r>
            <a:rPr kumimoji="1" lang="en-US" altLang="ja-JP" sz="700">
              <a:latin typeface="ＭＳ ゴシック" pitchFamily="49" charset="-128"/>
              <a:ea typeface="ＭＳ ゴシック" pitchFamily="49" charset="-128"/>
            </a:rPr>
            <a:t>141</a:t>
          </a:r>
          <a:r>
            <a:rPr kumimoji="1" lang="ja-JP" altLang="en-US" sz="700">
              <a:latin typeface="ＭＳ ゴシック" pitchFamily="49" charset="-128"/>
              <a:ea typeface="ＭＳ ゴシック" pitchFamily="49" charset="-128"/>
            </a:rPr>
            <a:t>億円となった。また、標準財政規模は前年度に比べて</a:t>
          </a:r>
          <a:r>
            <a:rPr kumimoji="1" lang="en-US" altLang="ja-JP" sz="700">
              <a:latin typeface="ＭＳ ゴシック" pitchFamily="49" charset="-128"/>
              <a:ea typeface="ＭＳ ゴシック" pitchFamily="49" charset="-128"/>
            </a:rPr>
            <a:t>1.01</a:t>
          </a:r>
          <a:r>
            <a:rPr kumimoji="1" lang="ja-JP" altLang="en-US" sz="700">
              <a:latin typeface="ＭＳ ゴシック" pitchFamily="49" charset="-128"/>
              <a:ea typeface="ＭＳ ゴシック" pitchFamily="49" charset="-128"/>
            </a:rPr>
            <a:t>ポイントの増加に留まったため、それに対する割合は前年度に比べて</a:t>
          </a:r>
          <a:r>
            <a:rPr kumimoji="1" lang="en-US" altLang="ja-JP" sz="700">
              <a:latin typeface="ＭＳ ゴシック" pitchFamily="49" charset="-128"/>
              <a:ea typeface="ＭＳ ゴシック" pitchFamily="49" charset="-128"/>
            </a:rPr>
            <a:t>0.53</a:t>
          </a:r>
          <a:r>
            <a:rPr kumimoji="1" lang="ja-JP" altLang="en-US" sz="700">
              <a:latin typeface="ＭＳ ゴシック" pitchFamily="49" charset="-128"/>
              <a:ea typeface="ＭＳ ゴシック" pitchFamily="49" charset="-128"/>
            </a:rPr>
            <a:t>ポイント増加した。</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＜実質収支額／標準財政規模＞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年度の</a:t>
          </a:r>
          <a:r>
            <a:rPr kumimoji="1" lang="ja-JP" altLang="ja-JP" sz="700">
              <a:solidFill>
                <a:schemeClr val="dk1"/>
              </a:solidFill>
              <a:effectLst/>
              <a:latin typeface="+mn-lt"/>
              <a:ea typeface="+mn-ea"/>
              <a:cs typeface="+mn-cs"/>
            </a:rPr>
            <a:t>歳入歳出差引は前年度に比べて</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億円増加した</a:t>
          </a:r>
          <a:r>
            <a:rPr kumimoji="1" lang="ja-JP" altLang="en-US" sz="700">
              <a:solidFill>
                <a:schemeClr val="dk1"/>
              </a:solidFill>
              <a:effectLst/>
              <a:latin typeface="+mn-lt"/>
              <a:ea typeface="+mn-ea"/>
              <a:cs typeface="+mn-cs"/>
            </a:rPr>
            <a:t>ものの、</a:t>
          </a:r>
          <a:r>
            <a:rPr kumimoji="1" lang="ja-JP" altLang="en-US" sz="700">
              <a:latin typeface="ＭＳ ゴシック" pitchFamily="49" charset="-128"/>
              <a:ea typeface="ＭＳ ゴシック" pitchFamily="49" charset="-128"/>
            </a:rPr>
            <a:t>翌年度に繰越すべき財源は前年度に比べて</a:t>
          </a:r>
          <a:r>
            <a:rPr kumimoji="1" lang="en-US" altLang="ja-JP" sz="700">
              <a:latin typeface="ＭＳ ゴシック" pitchFamily="49" charset="-128"/>
              <a:ea typeface="ＭＳ ゴシック" pitchFamily="49" charset="-128"/>
            </a:rPr>
            <a:t>36</a:t>
          </a:r>
          <a:r>
            <a:rPr kumimoji="1" lang="ja-JP" altLang="en-US" sz="700">
              <a:latin typeface="ＭＳ ゴシック" pitchFamily="49" charset="-128"/>
              <a:ea typeface="ＭＳ ゴシック" pitchFamily="49" charset="-128"/>
            </a:rPr>
            <a:t>億円増加したことにより、実質収支は</a:t>
          </a:r>
          <a:r>
            <a:rPr kumimoji="1" lang="en-US" altLang="ja-JP" sz="700">
              <a:latin typeface="ＭＳ ゴシック" pitchFamily="49" charset="-128"/>
              <a:ea typeface="ＭＳ ゴシック" pitchFamily="49" charset="-128"/>
            </a:rPr>
            <a:t>31</a:t>
          </a:r>
          <a:r>
            <a:rPr kumimoji="1" lang="ja-JP" altLang="en-US" sz="700">
              <a:latin typeface="ＭＳ ゴシック" pitchFamily="49" charset="-128"/>
              <a:ea typeface="ＭＳ ゴシック" pitchFamily="49" charset="-128"/>
            </a:rPr>
            <a:t>億円減少し、</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億円となった。そのため実質収支額が標準財政規模に占める割合も前年度に比べて減少した。</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＜実質単年度収支／標準財政規模＞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年度は、財政調整基金からの取り崩しが前年度に比べて</a:t>
          </a:r>
          <a:r>
            <a:rPr kumimoji="1" lang="en-US" altLang="ja-JP" sz="700">
              <a:latin typeface="ＭＳ ゴシック" pitchFamily="49" charset="-128"/>
              <a:ea typeface="ＭＳ ゴシック" pitchFamily="49" charset="-128"/>
            </a:rPr>
            <a:t>45</a:t>
          </a:r>
          <a:r>
            <a:rPr kumimoji="1" lang="ja-JP" altLang="en-US" sz="700">
              <a:latin typeface="ＭＳ ゴシック" pitchFamily="49" charset="-128"/>
              <a:ea typeface="ＭＳ ゴシック" pitchFamily="49" charset="-128"/>
            </a:rPr>
            <a:t>億円減少したが、単年度収支が前年度に比べて</a:t>
          </a:r>
          <a:r>
            <a:rPr kumimoji="1" lang="en-US" altLang="ja-JP" sz="700">
              <a:latin typeface="ＭＳ ゴシック" pitchFamily="49" charset="-128"/>
              <a:ea typeface="ＭＳ ゴシック" pitchFamily="49" charset="-128"/>
            </a:rPr>
            <a:t>76</a:t>
          </a:r>
          <a:r>
            <a:rPr kumimoji="1" lang="ja-JP" altLang="en-US" sz="700">
              <a:latin typeface="ＭＳ ゴシック" pitchFamily="49" charset="-128"/>
              <a:ea typeface="ＭＳ ゴシック" pitchFamily="49" charset="-128"/>
            </a:rPr>
            <a:t>億円減少したことなどにより、実質単年度収支は前年度と比べて</a:t>
          </a:r>
          <a:r>
            <a:rPr kumimoji="1" lang="en-US" altLang="ja-JP" sz="700">
              <a:latin typeface="ＭＳ ゴシック" pitchFamily="49" charset="-128"/>
              <a:ea typeface="ＭＳ ゴシック" pitchFamily="49" charset="-128"/>
            </a:rPr>
            <a:t>17</a:t>
          </a:r>
          <a:r>
            <a:rPr kumimoji="1" lang="ja-JP" altLang="en-US" sz="700">
              <a:latin typeface="ＭＳ ゴシック" pitchFamily="49" charset="-128"/>
              <a:ea typeface="ＭＳ ゴシック" pitchFamily="49" charset="-128"/>
            </a:rPr>
            <a:t>億円減少した。そのため実質単年度収支が標準財政規模に占める割合も前年度に比べて減少した。</a:t>
          </a:r>
          <a:endParaRPr kumimoji="1" lang="en-US" altLang="ja-JP" sz="700">
            <a:latin typeface="ＭＳ ゴシック" pitchFamily="49" charset="-128"/>
            <a:ea typeface="ＭＳ ゴシック" pitchFamily="49" charset="-128"/>
          </a:endParaRPr>
        </a:p>
        <a:p>
          <a:endParaRPr kumimoji="1" lang="en-US" altLang="ja-JP" sz="700">
            <a:latin typeface="ＭＳ ゴシック" pitchFamily="49" charset="-128"/>
            <a:ea typeface="ＭＳ ゴシック" pitchFamily="49" charset="-128"/>
          </a:endParaRP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総括表の該当箇所を参照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連結実質赤字は依然として発生していない。また、前年度と比べると、標準財政規模に対する実質収支額と資金剰余額の合計額の割合については</a:t>
          </a:r>
          <a:r>
            <a:rPr kumimoji="1" lang="en-US" altLang="ja-JP" sz="1300">
              <a:solidFill>
                <a:schemeClr val="dk1"/>
              </a:solidFill>
              <a:effectLst/>
              <a:latin typeface="+mn-lt"/>
              <a:ea typeface="+mn-ea"/>
              <a:cs typeface="+mn-cs"/>
            </a:rPr>
            <a:t>0.22</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これは、水道事業会計等において資金剰余額が増加したことや、自動車運送事業会計において、経営改善に努めたことにより赤字が解消された一方で、一般会計において実質収支が減少したこと等によるものであ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1071979165</v>
      </c>
      <c r="BO4" s="381"/>
      <c r="BP4" s="381"/>
      <c r="BQ4" s="381"/>
      <c r="BR4" s="381"/>
      <c r="BS4" s="381"/>
      <c r="BT4" s="381"/>
      <c r="BU4" s="382"/>
      <c r="BV4" s="380">
        <v>1058507737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1.1000000000000001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1059912891</v>
      </c>
      <c r="BO5" s="418"/>
      <c r="BP5" s="418"/>
      <c r="BQ5" s="418"/>
      <c r="BR5" s="418"/>
      <c r="BS5" s="418"/>
      <c r="BT5" s="418"/>
      <c r="BU5" s="419"/>
      <c r="BV5" s="417">
        <v>1046937269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97.5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12066274</v>
      </c>
      <c r="BO6" s="418"/>
      <c r="BP6" s="418"/>
      <c r="BQ6" s="418"/>
      <c r="BR6" s="418"/>
      <c r="BS6" s="418"/>
      <c r="BT6" s="418"/>
      <c r="BU6" s="419"/>
      <c r="BV6" s="417">
        <v>11570468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103.3</v>
      </c>
      <c r="CU6" s="455"/>
      <c r="CV6" s="455"/>
      <c r="CW6" s="455"/>
      <c r="CX6" s="455"/>
      <c r="CY6" s="455"/>
      <c r="CZ6" s="455"/>
      <c r="DA6" s="456"/>
      <c r="DB6" s="454">
        <v>101.4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9041570</v>
      </c>
      <c r="BO7" s="418"/>
      <c r="BP7" s="418"/>
      <c r="BQ7" s="418"/>
      <c r="BR7" s="418"/>
      <c r="BS7" s="418"/>
      <c r="BT7" s="418"/>
      <c r="BU7" s="419"/>
      <c r="BV7" s="417">
        <v>5413115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566986166</v>
      </c>
      <c r="CU7" s="418"/>
      <c r="CV7" s="418"/>
      <c r="CW7" s="418"/>
      <c r="CX7" s="418"/>
      <c r="CY7" s="418"/>
      <c r="CZ7" s="418"/>
      <c r="DA7" s="419"/>
      <c r="DB7" s="417">
        <v>561311913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3024704</v>
      </c>
      <c r="BO8" s="418"/>
      <c r="BP8" s="418"/>
      <c r="BQ8" s="418"/>
      <c r="BR8" s="418"/>
      <c r="BS8" s="418"/>
      <c r="BT8" s="418"/>
      <c r="BU8" s="419"/>
      <c r="BV8" s="417">
        <v>6157353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2295638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-3132649</v>
      </c>
      <c r="BO9" s="418"/>
      <c r="BP9" s="418"/>
      <c r="BQ9" s="418"/>
      <c r="BR9" s="418"/>
      <c r="BS9" s="418"/>
      <c r="BT9" s="418"/>
      <c r="BU9" s="419"/>
      <c r="BV9" s="417">
        <v>4433567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18.8</v>
      </c>
      <c r="CU9" s="415"/>
      <c r="CV9" s="415"/>
      <c r="CW9" s="415"/>
      <c r="CX9" s="415"/>
      <c r="CY9" s="415"/>
      <c r="CZ9" s="415"/>
      <c r="DA9" s="416"/>
      <c r="DB9" s="414">
        <v>19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2263894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28522</v>
      </c>
      <c r="BO10" s="418"/>
      <c r="BP10" s="418"/>
      <c r="BQ10" s="418"/>
      <c r="BR10" s="418"/>
      <c r="BS10" s="418"/>
      <c r="BT10" s="418"/>
      <c r="BU10" s="419"/>
      <c r="BV10" s="417">
        <v>34610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1342000</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2279194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76</v>
      </c>
      <c r="BO12" s="418"/>
      <c r="BP12" s="418"/>
      <c r="BQ12" s="418"/>
      <c r="BR12" s="418"/>
      <c r="BS12" s="418"/>
      <c r="BT12" s="418"/>
      <c r="BU12" s="419"/>
      <c r="BV12" s="417">
        <v>4500000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2206437</v>
      </c>
      <c r="S13" s="499"/>
      <c r="T13" s="499"/>
      <c r="U13" s="499"/>
      <c r="V13" s="500"/>
      <c r="W13" s="433" t="s">
        <v>123</v>
      </c>
      <c r="X13" s="434"/>
      <c r="Y13" s="434"/>
      <c r="Z13" s="434"/>
      <c r="AA13" s="434"/>
      <c r="AB13" s="424"/>
      <c r="AC13" s="468">
        <v>2747</v>
      </c>
      <c r="AD13" s="469"/>
      <c r="AE13" s="469"/>
      <c r="AF13" s="469"/>
      <c r="AG13" s="508"/>
      <c r="AH13" s="468">
        <v>2568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-1762203</v>
      </c>
      <c r="BO13" s="418"/>
      <c r="BP13" s="418"/>
      <c r="BQ13" s="418"/>
      <c r="BR13" s="418"/>
      <c r="BS13" s="418"/>
      <c r="BT13" s="418"/>
      <c r="BU13" s="419"/>
      <c r="BV13" s="417">
        <v>-31823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2269444</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138.80000000000001</v>
      </c>
      <c r="CU14" s="513"/>
      <c r="CV14" s="513"/>
      <c r="CW14" s="513"/>
      <c r="CX14" s="513"/>
      <c r="CY14" s="513"/>
      <c r="CZ14" s="513"/>
      <c r="DA14" s="514"/>
      <c r="DB14" s="512">
        <v>147.4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2201678</v>
      </c>
      <c r="S15" s="499"/>
      <c r="T15" s="499"/>
      <c r="U15" s="499"/>
      <c r="V15" s="500"/>
      <c r="W15" s="433" t="s">
        <v>130</v>
      </c>
      <c r="X15" s="434"/>
      <c r="Y15" s="434"/>
      <c r="Z15" s="434"/>
      <c r="AA15" s="434"/>
      <c r="AB15" s="424"/>
      <c r="AC15" s="468">
        <v>250784</v>
      </c>
      <c r="AD15" s="469"/>
      <c r="AE15" s="469"/>
      <c r="AF15" s="469"/>
      <c r="AG15" s="508"/>
      <c r="AH15" s="468">
        <v>242070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415898319</v>
      </c>
      <c r="BO15" s="381"/>
      <c r="BP15" s="381"/>
      <c r="BQ15" s="381"/>
      <c r="BR15" s="381"/>
      <c r="BS15" s="381"/>
      <c r="BT15" s="381"/>
      <c r="BU15" s="382"/>
      <c r="BV15" s="380">
        <v>405461984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24.6</v>
      </c>
      <c r="AD16" s="502"/>
      <c r="AE16" s="502"/>
      <c r="AF16" s="502"/>
      <c r="AG16" s="503"/>
      <c r="AH16" s="501">
        <v>24.3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420977249</v>
      </c>
      <c r="BO16" s="418"/>
      <c r="BP16" s="418"/>
      <c r="BQ16" s="418"/>
      <c r="BR16" s="418"/>
      <c r="BS16" s="418"/>
      <c r="BT16" s="418"/>
      <c r="BU16" s="419"/>
      <c r="BV16" s="417">
        <v>411245164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764435</v>
      </c>
      <c r="AD17" s="469"/>
      <c r="AE17" s="469"/>
      <c r="AF17" s="469"/>
      <c r="AG17" s="508"/>
      <c r="AH17" s="468">
        <v>752501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543279324</v>
      </c>
      <c r="BO17" s="418"/>
      <c r="BP17" s="418"/>
      <c r="BQ17" s="418"/>
      <c r="BR17" s="418"/>
      <c r="BS17" s="418"/>
      <c r="BT17" s="418"/>
      <c r="BU17" s="419"/>
      <c r="BV17" s="417">
        <v>529209522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326.45</v>
      </c>
      <c r="M18" s="530"/>
      <c r="N18" s="530"/>
      <c r="O18" s="530"/>
      <c r="P18" s="530"/>
      <c r="Q18" s="530"/>
      <c r="R18" s="531"/>
      <c r="S18" s="531"/>
      <c r="T18" s="531"/>
      <c r="U18" s="531"/>
      <c r="V18" s="532"/>
      <c r="W18" s="435"/>
      <c r="X18" s="436"/>
      <c r="Y18" s="436"/>
      <c r="Z18" s="436"/>
      <c r="AA18" s="436"/>
      <c r="AB18" s="427"/>
      <c r="AC18" s="533">
        <v>75.099999999999994</v>
      </c>
      <c r="AD18" s="534"/>
      <c r="AE18" s="534"/>
      <c r="AF18" s="534"/>
      <c r="AG18" s="535"/>
      <c r="AH18" s="533">
        <v>75.5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570484221</v>
      </c>
      <c r="BO18" s="418"/>
      <c r="BP18" s="418"/>
      <c r="BQ18" s="418"/>
      <c r="BR18" s="418"/>
      <c r="BS18" s="418"/>
      <c r="BT18" s="418"/>
      <c r="BU18" s="419"/>
      <c r="BV18" s="417">
        <v>566137993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7032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645084775</v>
      </c>
      <c r="BO19" s="418"/>
      <c r="BP19" s="418"/>
      <c r="BQ19" s="418"/>
      <c r="BR19" s="418"/>
      <c r="BS19" s="418"/>
      <c r="BT19" s="418"/>
      <c r="BU19" s="419"/>
      <c r="BV19" s="417">
        <v>652777474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1058497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1489907599</v>
      </c>
      <c r="BO23" s="418"/>
      <c r="BP23" s="418"/>
      <c r="BQ23" s="418"/>
      <c r="BR23" s="418"/>
      <c r="BS23" s="418"/>
      <c r="BT23" s="418"/>
      <c r="BU23" s="419"/>
      <c r="BV23" s="417">
        <v>1539952170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5000</v>
      </c>
      <c r="R24" s="469"/>
      <c r="S24" s="469"/>
      <c r="T24" s="469"/>
      <c r="U24" s="469"/>
      <c r="V24" s="508"/>
      <c r="W24" s="563"/>
      <c r="X24" s="551"/>
      <c r="Y24" s="552"/>
      <c r="Z24" s="467" t="s">
        <v>154</v>
      </c>
      <c r="AA24" s="447"/>
      <c r="AB24" s="447"/>
      <c r="AC24" s="447"/>
      <c r="AD24" s="447"/>
      <c r="AE24" s="447"/>
      <c r="AF24" s="447"/>
      <c r="AG24" s="448"/>
      <c r="AH24" s="468">
        <v>15686</v>
      </c>
      <c r="AI24" s="469"/>
      <c r="AJ24" s="469"/>
      <c r="AK24" s="469"/>
      <c r="AL24" s="508"/>
      <c r="AM24" s="468">
        <v>49285412</v>
      </c>
      <c r="AN24" s="469"/>
      <c r="AO24" s="469"/>
      <c r="AP24" s="469"/>
      <c r="AQ24" s="469"/>
      <c r="AR24" s="508"/>
      <c r="AS24" s="468">
        <v>3142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314409998</v>
      </c>
      <c r="BO24" s="418"/>
      <c r="BP24" s="418"/>
      <c r="BQ24" s="418"/>
      <c r="BR24" s="418"/>
      <c r="BS24" s="418"/>
      <c r="BT24" s="418"/>
      <c r="BU24" s="419"/>
      <c r="BV24" s="417">
        <v>337660015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3</v>
      </c>
      <c r="M25" s="469"/>
      <c r="N25" s="469"/>
      <c r="O25" s="469"/>
      <c r="P25" s="508"/>
      <c r="Q25" s="468">
        <v>9468</v>
      </c>
      <c r="R25" s="469"/>
      <c r="S25" s="469"/>
      <c r="T25" s="469"/>
      <c r="U25" s="469"/>
      <c r="V25" s="508"/>
      <c r="W25" s="563"/>
      <c r="X25" s="551"/>
      <c r="Y25" s="552"/>
      <c r="Z25" s="467" t="s">
        <v>157</v>
      </c>
      <c r="AA25" s="447"/>
      <c r="AB25" s="447"/>
      <c r="AC25" s="447"/>
      <c r="AD25" s="447"/>
      <c r="AE25" s="447"/>
      <c r="AF25" s="447"/>
      <c r="AG25" s="448"/>
      <c r="AH25" s="468">
        <v>2320</v>
      </c>
      <c r="AI25" s="469"/>
      <c r="AJ25" s="469"/>
      <c r="AK25" s="469"/>
      <c r="AL25" s="508"/>
      <c r="AM25" s="468">
        <v>7089920</v>
      </c>
      <c r="AN25" s="469"/>
      <c r="AO25" s="469"/>
      <c r="AP25" s="469"/>
      <c r="AQ25" s="469"/>
      <c r="AR25" s="508"/>
      <c r="AS25" s="468">
        <v>3056</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178757712</v>
      </c>
      <c r="BO25" s="381"/>
      <c r="BP25" s="381"/>
      <c r="BQ25" s="381"/>
      <c r="BR25" s="381"/>
      <c r="BS25" s="381"/>
      <c r="BT25" s="381"/>
      <c r="BU25" s="382"/>
      <c r="BV25" s="380">
        <v>189054697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5742</v>
      </c>
      <c r="R26" s="469"/>
      <c r="S26" s="469"/>
      <c r="T26" s="469"/>
      <c r="U26" s="469"/>
      <c r="V26" s="508"/>
      <c r="W26" s="563"/>
      <c r="X26" s="551"/>
      <c r="Y26" s="552"/>
      <c r="Z26" s="467" t="s">
        <v>160</v>
      </c>
      <c r="AA26" s="573"/>
      <c r="AB26" s="573"/>
      <c r="AC26" s="573"/>
      <c r="AD26" s="573"/>
      <c r="AE26" s="573"/>
      <c r="AF26" s="573"/>
      <c r="AG26" s="574"/>
      <c r="AH26" s="468">
        <v>2418</v>
      </c>
      <c r="AI26" s="469"/>
      <c r="AJ26" s="469"/>
      <c r="AK26" s="469"/>
      <c r="AL26" s="508"/>
      <c r="AM26" s="468">
        <v>8168004</v>
      </c>
      <c r="AN26" s="469"/>
      <c r="AO26" s="469"/>
      <c r="AP26" s="469"/>
      <c r="AQ26" s="469"/>
      <c r="AR26" s="508"/>
      <c r="AS26" s="468">
        <v>3378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9705233</v>
      </c>
      <c r="BO26" s="418"/>
      <c r="BP26" s="418"/>
      <c r="BQ26" s="418"/>
      <c r="BR26" s="418"/>
      <c r="BS26" s="418"/>
      <c r="BT26" s="418"/>
      <c r="BU26" s="419"/>
      <c r="BV26" s="417">
        <v>10410737</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10413</v>
      </c>
      <c r="R27" s="469"/>
      <c r="S27" s="469"/>
      <c r="T27" s="469"/>
      <c r="U27" s="469"/>
      <c r="V27" s="508"/>
      <c r="W27" s="563"/>
      <c r="X27" s="551"/>
      <c r="Y27" s="552"/>
      <c r="Z27" s="467" t="s">
        <v>163</v>
      </c>
      <c r="AA27" s="447"/>
      <c r="AB27" s="447"/>
      <c r="AC27" s="447"/>
      <c r="AD27" s="447"/>
      <c r="AE27" s="447"/>
      <c r="AF27" s="447"/>
      <c r="AG27" s="448"/>
      <c r="AH27" s="468">
        <v>10487</v>
      </c>
      <c r="AI27" s="469"/>
      <c r="AJ27" s="469"/>
      <c r="AK27" s="469"/>
      <c r="AL27" s="508"/>
      <c r="AM27" s="468">
        <v>37446710</v>
      </c>
      <c r="AN27" s="469"/>
      <c r="AO27" s="469"/>
      <c r="AP27" s="469"/>
      <c r="AQ27" s="469"/>
      <c r="AR27" s="508"/>
      <c r="AS27" s="468">
        <v>3571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2283000</v>
      </c>
      <c r="BO27" s="587"/>
      <c r="BP27" s="587"/>
      <c r="BQ27" s="587"/>
      <c r="BR27" s="587"/>
      <c r="BS27" s="587"/>
      <c r="BT27" s="587"/>
      <c r="BU27" s="588"/>
      <c r="BV27" s="586">
        <v>2283000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9163</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14066503</v>
      </c>
      <c r="BO28" s="381"/>
      <c r="BP28" s="381"/>
      <c r="BQ28" s="381"/>
      <c r="BR28" s="381"/>
      <c r="BS28" s="381"/>
      <c r="BT28" s="381"/>
      <c r="BU28" s="382"/>
      <c r="BV28" s="380">
        <v>10918057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73</v>
      </c>
      <c r="M29" s="469"/>
      <c r="N29" s="469"/>
      <c r="O29" s="469"/>
      <c r="P29" s="508"/>
      <c r="Q29" s="468">
        <v>8415</v>
      </c>
      <c r="R29" s="469"/>
      <c r="S29" s="469"/>
      <c r="T29" s="469"/>
      <c r="U29" s="469"/>
      <c r="V29" s="508"/>
      <c r="W29" s="564"/>
      <c r="X29" s="565"/>
      <c r="Y29" s="566"/>
      <c r="Z29" s="467" t="s">
        <v>170</v>
      </c>
      <c r="AA29" s="447"/>
      <c r="AB29" s="447"/>
      <c r="AC29" s="447"/>
      <c r="AD29" s="447"/>
      <c r="AE29" s="447"/>
      <c r="AF29" s="447"/>
      <c r="AG29" s="448"/>
      <c r="AH29" s="468">
        <v>26173</v>
      </c>
      <c r="AI29" s="469"/>
      <c r="AJ29" s="469"/>
      <c r="AK29" s="469"/>
      <c r="AL29" s="508"/>
      <c r="AM29" s="468">
        <v>86732122</v>
      </c>
      <c r="AN29" s="469"/>
      <c r="AO29" s="469"/>
      <c r="AP29" s="469"/>
      <c r="AQ29" s="469"/>
      <c r="AR29" s="508"/>
      <c r="AS29" s="468">
        <v>3314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9302272</v>
      </c>
      <c r="BO29" s="418"/>
      <c r="BP29" s="418"/>
      <c r="BQ29" s="418"/>
      <c r="BR29" s="418"/>
      <c r="BS29" s="418"/>
      <c r="BT29" s="418"/>
      <c r="BU29" s="419"/>
      <c r="BV29" s="417">
        <v>10191788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19037164</v>
      </c>
      <c r="BO30" s="587"/>
      <c r="BP30" s="587"/>
      <c r="BQ30" s="587"/>
      <c r="BR30" s="587"/>
      <c r="BS30" s="587"/>
      <c r="BT30" s="587"/>
      <c r="BU30" s="588"/>
      <c r="BV30" s="586">
        <v>22095833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17</v>
      </c>
      <c r="BF34" s="598"/>
      <c r="BG34" s="599" t="str">
        <f>IF('各会計、関係団体の財政状況及び健全化判断比率'!B37="","",'各会計、関係団体の財政状況及び健全化判断比率'!B37)</f>
        <v>市場及びと畜場特別会計</v>
      </c>
      <c r="BH34" s="599"/>
      <c r="BI34" s="599"/>
      <c r="BJ34" s="599"/>
      <c r="BK34" s="599"/>
      <c r="BL34" s="599"/>
      <c r="BM34" s="599"/>
      <c r="BN34" s="599"/>
      <c r="BO34" s="599"/>
      <c r="BP34" s="599"/>
      <c r="BQ34" s="599"/>
      <c r="BR34" s="599"/>
      <c r="BS34" s="599"/>
      <c r="BT34" s="599"/>
      <c r="BU34" s="599"/>
      <c r="BV34" s="167"/>
      <c r="BW34" s="598">
        <f>IF(BY34="","",MAX(C34:D43,U34:V43,AM34:AN43,BE34:BF43)+1)</f>
        <v>20</v>
      </c>
      <c r="BX34" s="598"/>
      <c r="BY34" s="599" t="str">
        <f>IF('各会計、関係団体の財政状況及び健全化判断比率'!B68="","",'各会計、関係団体の財政状況及び健全化判断比率'!B68)</f>
        <v>名古屋港管理組合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29</v>
      </c>
      <c r="CP34" s="598"/>
      <c r="CQ34" s="599" t="str">
        <f>IF('各会計、関係団体の財政状況及び健全化判断比率'!BS7="","",'各会計、関係団体の財政状況及び健全化判断比率'!BS7)</f>
        <v>名古屋国際センター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母子父子寡婦福祉資金貸付金特別会計</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f t="shared" ref="BE35:BE43" si="1">IF(BG35="","",BE34+1)</f>
        <v>18</v>
      </c>
      <c r="BF35" s="598"/>
      <c r="BG35" s="599" t="str">
        <f>IF('各会計、関係団体の財政状況及び健全化判断比率'!B38="","",'各会計、関係団体の財政状況及び健全化判断比率'!B38)</f>
        <v>名古屋城天守閣特別会計</v>
      </c>
      <c r="BH35" s="599"/>
      <c r="BI35" s="599"/>
      <c r="BJ35" s="599"/>
      <c r="BK35" s="599"/>
      <c r="BL35" s="599"/>
      <c r="BM35" s="599"/>
      <c r="BN35" s="599"/>
      <c r="BO35" s="599"/>
      <c r="BP35" s="599"/>
      <c r="BQ35" s="599"/>
      <c r="BR35" s="599"/>
      <c r="BS35" s="599"/>
      <c r="BT35" s="599"/>
      <c r="BU35" s="599"/>
      <c r="BV35" s="167"/>
      <c r="BW35" s="598">
        <f t="shared" ref="BW35:BW43" si="2">IF(BY35="","",BW34+1)</f>
        <v>21</v>
      </c>
      <c r="BX35" s="598"/>
      <c r="BY35" s="599" t="str">
        <f>IF('各会計、関係団体の財政状況及び健全化判断比率'!B69="","",'各会計、関係団体の財政状況及び健全化判断比率'!B69)</f>
        <v>名古屋港管理組合　基金特別会計</v>
      </c>
      <c r="BZ35" s="599"/>
      <c r="CA35" s="599"/>
      <c r="CB35" s="599"/>
      <c r="CC35" s="599"/>
      <c r="CD35" s="599"/>
      <c r="CE35" s="599"/>
      <c r="CF35" s="599"/>
      <c r="CG35" s="599"/>
      <c r="CH35" s="599"/>
      <c r="CI35" s="599"/>
      <c r="CJ35" s="599"/>
      <c r="CK35" s="599"/>
      <c r="CL35" s="599"/>
      <c r="CM35" s="599"/>
      <c r="CN35" s="167"/>
      <c r="CO35" s="598">
        <f t="shared" ref="CO35:CO43" si="3">IF(CQ35="","",CO34+1)</f>
        <v>30</v>
      </c>
      <c r="CP35" s="598"/>
      <c r="CQ35" s="599" t="str">
        <f>IF('各会計、関係団体の財政状況及び健全化判断比率'!BS8="","",'各会計、関係団体の財政状況及び健全化判断比率'!BS8)</f>
        <v>名古屋市民休暇村管理公社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土地区画整理組合貸付金特別会計</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13</v>
      </c>
      <c r="AN36" s="598"/>
      <c r="AO36" s="599" t="str">
        <f>IF('各会計、関係団体の財政状況及び健全化判断比率'!B33="","",'各会計、関係団体の財政状況及び健全化判断比率'!B33)</f>
        <v>工業用水道事業会計</v>
      </c>
      <c r="AP36" s="599"/>
      <c r="AQ36" s="599"/>
      <c r="AR36" s="599"/>
      <c r="AS36" s="599"/>
      <c r="AT36" s="599"/>
      <c r="AU36" s="599"/>
      <c r="AV36" s="599"/>
      <c r="AW36" s="599"/>
      <c r="AX36" s="599"/>
      <c r="AY36" s="599"/>
      <c r="AZ36" s="599"/>
      <c r="BA36" s="599"/>
      <c r="BB36" s="599"/>
      <c r="BC36" s="599"/>
      <c r="BD36" s="167"/>
      <c r="BE36" s="598">
        <f t="shared" si="1"/>
        <v>19</v>
      </c>
      <c r="BF36" s="598"/>
      <c r="BG36" s="599" t="str">
        <f>IF('各会計、関係団体の財政状況及び健全化判断比率'!B39="","",'各会計、関係団体の財政状況及び健全化判断比率'!B39)</f>
        <v>市街地再開発事業特別会計</v>
      </c>
      <c r="BH36" s="599"/>
      <c r="BI36" s="599"/>
      <c r="BJ36" s="599"/>
      <c r="BK36" s="599"/>
      <c r="BL36" s="599"/>
      <c r="BM36" s="599"/>
      <c r="BN36" s="599"/>
      <c r="BO36" s="599"/>
      <c r="BP36" s="599"/>
      <c r="BQ36" s="599"/>
      <c r="BR36" s="599"/>
      <c r="BS36" s="599"/>
      <c r="BT36" s="599"/>
      <c r="BU36" s="599"/>
      <c r="BV36" s="167"/>
      <c r="BW36" s="598">
        <f t="shared" si="2"/>
        <v>22</v>
      </c>
      <c r="BX36" s="598"/>
      <c r="BY36" s="599" t="str">
        <f>IF('各会計、関係団体の財政状況及び健全化判断比率'!B70="","",'各会計、関係団体の財政状況及び健全化判断比率'!B70)</f>
        <v>名古屋港管理組合　施設運営事業会計</v>
      </c>
      <c r="BZ36" s="599"/>
      <c r="CA36" s="599"/>
      <c r="CB36" s="599"/>
      <c r="CC36" s="599"/>
      <c r="CD36" s="599"/>
      <c r="CE36" s="599"/>
      <c r="CF36" s="599"/>
      <c r="CG36" s="599"/>
      <c r="CH36" s="599"/>
      <c r="CI36" s="599"/>
      <c r="CJ36" s="599"/>
      <c r="CK36" s="599"/>
      <c r="CL36" s="599"/>
      <c r="CM36" s="599"/>
      <c r="CN36" s="167"/>
      <c r="CO36" s="598">
        <f t="shared" si="3"/>
        <v>31</v>
      </c>
      <c r="CP36" s="598"/>
      <c r="CQ36" s="599" t="str">
        <f>IF('各会計、関係団体の財政状況及び健全化判断比率'!BS9="","",'各会計、関係団体の財政状況及び健全化判断比率'!BS9)</f>
        <v>名古屋フィルハーモニー交響楽団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墓地公園整備事業特別会計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14</v>
      </c>
      <c r="AN37" s="598"/>
      <c r="AO37" s="599" t="str">
        <f>IF('各会計、関係団体の財政状況及び健全化判断比率'!B34="","",'各会計、関係団体の財政状況及び健全化判断比率'!B34)</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23</v>
      </c>
      <c r="BX37" s="598"/>
      <c r="BY37" s="599" t="str">
        <f>IF('各会計、関係団体の財政状況及び健全化判断比率'!B71="","",'各会計、関係団体の財政状況及び健全化判断比率'!B71)</f>
        <v>名古屋港管理組合　埋立事業会計</v>
      </c>
      <c r="BZ37" s="599"/>
      <c r="CA37" s="599"/>
      <c r="CB37" s="599"/>
      <c r="CC37" s="599"/>
      <c r="CD37" s="599"/>
      <c r="CE37" s="599"/>
      <c r="CF37" s="599"/>
      <c r="CG37" s="599"/>
      <c r="CH37" s="599"/>
      <c r="CI37" s="599"/>
      <c r="CJ37" s="599"/>
      <c r="CK37" s="599"/>
      <c r="CL37" s="599"/>
      <c r="CM37" s="599"/>
      <c r="CN37" s="167"/>
      <c r="CO37" s="598">
        <f t="shared" si="3"/>
        <v>32</v>
      </c>
      <c r="CP37" s="598"/>
      <c r="CQ37" s="599" t="str">
        <f>IF('各会計、関係団体の財政状況及び健全化判断比率'!BS10="","",'各会計、関係団体の財政状況及び健全化判断比率'!BS10)</f>
        <v>名古屋市文化振興事業団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基金特別会計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15</v>
      </c>
      <c r="AN38" s="598"/>
      <c r="AO38" s="599" t="str">
        <f>IF('各会計、関係団体の財政状況及び健全化判断比率'!B35="","",'各会計、関係団体の財政状況及び健全化判断比率'!B35)</f>
        <v>自動車運送事業会計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24</v>
      </c>
      <c r="BX38" s="598"/>
      <c r="BY38" s="599" t="str">
        <f>IF('各会計、関係団体の財政状況及び健全化判断比率'!B72="","",'各会計、関係団体の財政状況及び健全化判断比率'!B72)</f>
        <v>愛知県競馬組合</v>
      </c>
      <c r="BZ38" s="599"/>
      <c r="CA38" s="599"/>
      <c r="CB38" s="599"/>
      <c r="CC38" s="599"/>
      <c r="CD38" s="599"/>
      <c r="CE38" s="599"/>
      <c r="CF38" s="599"/>
      <c r="CG38" s="599"/>
      <c r="CH38" s="599"/>
      <c r="CI38" s="599"/>
      <c r="CJ38" s="599"/>
      <c r="CK38" s="599"/>
      <c r="CL38" s="599"/>
      <c r="CM38" s="599"/>
      <c r="CN38" s="167"/>
      <c r="CO38" s="598">
        <f t="shared" si="3"/>
        <v>33</v>
      </c>
      <c r="CP38" s="598"/>
      <c r="CQ38" s="599" t="str">
        <f>IF('各会計、関係団体の財政状況及び健全化判断比率'!BS11="","",'各会計、関係団体の財政状況及び健全化判断比率'!BS11)</f>
        <v>名古屋産業振興公社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用地先行取得特別会計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f t="shared" si="0"/>
        <v>16</v>
      </c>
      <c r="AN39" s="598"/>
      <c r="AO39" s="599" t="str">
        <f>IF('各会計、関係団体の財政状況及び健全化判断比率'!B36="","",'各会計、関係団体の財政状況及び健全化判断比率'!B36)</f>
        <v>高速度鉄道事業会計</v>
      </c>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25</v>
      </c>
      <c r="BX39" s="598"/>
      <c r="BY39" s="599" t="str">
        <f>IF('各会計、関係団体の財政状況及び健全化判断比率'!B73="","",'各会計、関係団体の財政状況及び健全化判断比率'!B73)</f>
        <v>名古屋競輪組合　一般会計</v>
      </c>
      <c r="BZ39" s="599"/>
      <c r="CA39" s="599"/>
      <c r="CB39" s="599"/>
      <c r="CC39" s="599"/>
      <c r="CD39" s="599"/>
      <c r="CE39" s="599"/>
      <c r="CF39" s="599"/>
      <c r="CG39" s="599"/>
      <c r="CH39" s="599"/>
      <c r="CI39" s="599"/>
      <c r="CJ39" s="599"/>
      <c r="CK39" s="599"/>
      <c r="CL39" s="599"/>
      <c r="CM39" s="599"/>
      <c r="CN39" s="167"/>
      <c r="CO39" s="598">
        <f t="shared" si="3"/>
        <v>34</v>
      </c>
      <c r="CP39" s="598"/>
      <c r="CQ39" s="599" t="str">
        <f>IF('各会計、関係団体の財政状況及び健全化判断比率'!BS12="","",'各会計、関係団体の財政状況及び健全化判断比率'!BS12)</f>
        <v>名古屋市中小企業共済会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公債特別会計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26</v>
      </c>
      <c r="BX40" s="598"/>
      <c r="BY40" s="599" t="str">
        <f>IF('各会計、関係団体の財政状況及び健全化判断比率'!B74="","",'各会計、関係団体の財政状況及び健全化判断比率'!B74)</f>
        <v>名古屋競輪組合　競輪事業特別会計</v>
      </c>
      <c r="BZ40" s="599"/>
      <c r="CA40" s="599"/>
      <c r="CB40" s="599"/>
      <c r="CC40" s="599"/>
      <c r="CD40" s="599"/>
      <c r="CE40" s="599"/>
      <c r="CF40" s="599"/>
      <c r="CG40" s="599"/>
      <c r="CH40" s="599"/>
      <c r="CI40" s="599"/>
      <c r="CJ40" s="599"/>
      <c r="CK40" s="599"/>
      <c r="CL40" s="599"/>
      <c r="CM40" s="599"/>
      <c r="CN40" s="167"/>
      <c r="CO40" s="598">
        <f t="shared" si="3"/>
        <v>35</v>
      </c>
      <c r="CP40" s="598"/>
      <c r="CQ40" s="599" t="str">
        <f>IF('各会計、関係団体の財政状況及び健全化判断比率'!BS13="","",'各会計、関係団体の財政状況及び健全化判断比率'!BS13)</f>
        <v>名古屋食肉公社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27</v>
      </c>
      <c r="BX41" s="598"/>
      <c r="BY41" s="599" t="str">
        <f>IF('各会計、関係団体の財政状況及び健全化判断比率'!B75="","",'各会計、関係団体の財政状況及び健全化判断比率'!B75)</f>
        <v>愛知県後期高齢者医療広域連合　一般会計</v>
      </c>
      <c r="BZ41" s="599"/>
      <c r="CA41" s="599"/>
      <c r="CB41" s="599"/>
      <c r="CC41" s="599"/>
      <c r="CD41" s="599"/>
      <c r="CE41" s="599"/>
      <c r="CF41" s="599"/>
      <c r="CG41" s="599"/>
      <c r="CH41" s="599"/>
      <c r="CI41" s="599"/>
      <c r="CJ41" s="599"/>
      <c r="CK41" s="599"/>
      <c r="CL41" s="599"/>
      <c r="CM41" s="599"/>
      <c r="CN41" s="167"/>
      <c r="CO41" s="598">
        <f t="shared" si="3"/>
        <v>36</v>
      </c>
      <c r="CP41" s="598"/>
      <c r="CQ41" s="599" t="str">
        <f>IF('各会計、関係団体の財政状況及び健全化判断比率'!BS14="","",'各会計、関係団体の財政状況及び健全化判断比率'!BS14)</f>
        <v>名古屋市小規模事業金融公社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28</v>
      </c>
      <c r="BX42" s="598"/>
      <c r="BY42" s="599" t="str">
        <f>IF('各会計、関係団体の財政状況及び健全化判断比率'!B76="","",'各会計、関係団体の財政状況及び健全化判断比率'!B76)</f>
        <v>愛知県後期高齢者医療広域連合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f t="shared" si="3"/>
        <v>37</v>
      </c>
      <c r="CP42" s="598"/>
      <c r="CQ42" s="599" t="str">
        <f>IF('各会計、関係団体の財政状況及び健全化判断比率'!BS15="","",'各会計、関係団体の財政状況及び健全化判断比率'!BS15)</f>
        <v>名古屋観光コンベンションビューロー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38</v>
      </c>
      <c r="CP43" s="598"/>
      <c r="CQ43" s="599" t="str">
        <f>IF('各会計、関係団体の財政状況及び健全化判断比率'!BS16="","",'各会計、関係団体の財政状況及び健全化判断比率'!BS16)</f>
        <v>名古屋国際芸術文化交流財団</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7" t="s">
        <v>538</v>
      </c>
      <c r="D34" s="1187"/>
      <c r="E34" s="1188"/>
      <c r="F34" s="32">
        <v>4.67</v>
      </c>
      <c r="G34" s="33">
        <v>5.17</v>
      </c>
      <c r="H34" s="33">
        <v>5.15</v>
      </c>
      <c r="I34" s="33">
        <v>5.52</v>
      </c>
      <c r="J34" s="34">
        <v>5.59</v>
      </c>
      <c r="K34" s="22"/>
      <c r="L34" s="22"/>
      <c r="M34" s="22"/>
      <c r="N34" s="22"/>
      <c r="O34" s="22"/>
      <c r="P34" s="22"/>
    </row>
    <row r="35" spans="1:16" ht="39" customHeight="1">
      <c r="A35" s="22"/>
      <c r="B35" s="35"/>
      <c r="C35" s="1181" t="s">
        <v>539</v>
      </c>
      <c r="D35" s="1182"/>
      <c r="E35" s="1183"/>
      <c r="F35" s="36">
        <v>3.66</v>
      </c>
      <c r="G35" s="37">
        <v>3.96</v>
      </c>
      <c r="H35" s="37">
        <v>4.57</v>
      </c>
      <c r="I35" s="37">
        <v>4.2699999999999996</v>
      </c>
      <c r="J35" s="38">
        <v>3.96</v>
      </c>
      <c r="K35" s="22"/>
      <c r="L35" s="22"/>
      <c r="M35" s="22"/>
      <c r="N35" s="22"/>
      <c r="O35" s="22"/>
      <c r="P35" s="22"/>
    </row>
    <row r="36" spans="1:16" ht="39" customHeight="1">
      <c r="A36" s="22"/>
      <c r="B36" s="35"/>
      <c r="C36" s="1181" t="s">
        <v>540</v>
      </c>
      <c r="D36" s="1182"/>
      <c r="E36" s="1183"/>
      <c r="F36" s="36">
        <v>0</v>
      </c>
      <c r="G36" s="37">
        <v>0.15</v>
      </c>
      <c r="H36" s="37">
        <v>0.57999999999999996</v>
      </c>
      <c r="I36" s="37">
        <v>0.56000000000000005</v>
      </c>
      <c r="J36" s="38">
        <v>0.71</v>
      </c>
      <c r="K36" s="22"/>
      <c r="L36" s="22"/>
      <c r="M36" s="22"/>
      <c r="N36" s="22"/>
      <c r="O36" s="22"/>
      <c r="P36" s="22"/>
    </row>
    <row r="37" spans="1:16" ht="39" customHeight="1">
      <c r="A37" s="22"/>
      <c r="B37" s="35"/>
      <c r="C37" s="1181" t="s">
        <v>541</v>
      </c>
      <c r="D37" s="1182"/>
      <c r="E37" s="1183"/>
      <c r="F37" s="36">
        <v>0.2</v>
      </c>
      <c r="G37" s="37">
        <v>0.17</v>
      </c>
      <c r="H37" s="37">
        <v>0.17</v>
      </c>
      <c r="I37" s="37">
        <v>0.21</v>
      </c>
      <c r="J37" s="38">
        <v>0.55000000000000004</v>
      </c>
      <c r="K37" s="22"/>
      <c r="L37" s="22"/>
      <c r="M37" s="22"/>
      <c r="N37" s="22"/>
      <c r="O37" s="22"/>
      <c r="P37" s="22"/>
    </row>
    <row r="38" spans="1:16" ht="39" customHeight="1">
      <c r="A38" s="22"/>
      <c r="B38" s="35"/>
      <c r="C38" s="1181" t="s">
        <v>542</v>
      </c>
      <c r="D38" s="1182"/>
      <c r="E38" s="1183"/>
      <c r="F38" s="36">
        <v>0.2</v>
      </c>
      <c r="G38" s="37">
        <v>0.31</v>
      </c>
      <c r="H38" s="37">
        <v>0.31</v>
      </c>
      <c r="I38" s="37">
        <v>1.1100000000000001</v>
      </c>
      <c r="J38" s="38">
        <v>0.53</v>
      </c>
      <c r="K38" s="22"/>
      <c r="L38" s="22"/>
      <c r="M38" s="22"/>
      <c r="N38" s="22"/>
      <c r="O38" s="22"/>
      <c r="P38" s="22"/>
    </row>
    <row r="39" spans="1:16" ht="39" customHeight="1">
      <c r="A39" s="22"/>
      <c r="B39" s="35"/>
      <c r="C39" s="1181" t="s">
        <v>543</v>
      </c>
      <c r="D39" s="1182"/>
      <c r="E39" s="1183"/>
      <c r="F39" s="36">
        <v>0.34</v>
      </c>
      <c r="G39" s="37">
        <v>0.33</v>
      </c>
      <c r="H39" s="37">
        <v>0.32</v>
      </c>
      <c r="I39" s="37">
        <v>0.37</v>
      </c>
      <c r="J39" s="38">
        <v>0.34</v>
      </c>
      <c r="K39" s="22"/>
      <c r="L39" s="22"/>
      <c r="M39" s="22"/>
      <c r="N39" s="22"/>
      <c r="O39" s="22"/>
      <c r="P39" s="22"/>
    </row>
    <row r="40" spans="1:16" ht="39" customHeight="1">
      <c r="A40" s="22"/>
      <c r="B40" s="35"/>
      <c r="C40" s="1181" t="s">
        <v>544</v>
      </c>
      <c r="D40" s="1182"/>
      <c r="E40" s="1183"/>
      <c r="F40" s="36">
        <v>0.43</v>
      </c>
      <c r="G40" s="37">
        <v>0.43</v>
      </c>
      <c r="H40" s="37">
        <v>0.3</v>
      </c>
      <c r="I40" s="37" t="s">
        <v>545</v>
      </c>
      <c r="J40" s="38">
        <v>0.22</v>
      </c>
      <c r="K40" s="22"/>
      <c r="L40" s="22"/>
      <c r="M40" s="22"/>
      <c r="N40" s="22"/>
      <c r="O40" s="22"/>
      <c r="P40" s="22"/>
    </row>
    <row r="41" spans="1:16" ht="39" customHeight="1">
      <c r="A41" s="22"/>
      <c r="B41" s="35"/>
      <c r="C41" s="1181" t="s">
        <v>546</v>
      </c>
      <c r="D41" s="1182"/>
      <c r="E41" s="1183"/>
      <c r="F41" s="36">
        <v>0.16</v>
      </c>
      <c r="G41" s="37">
        <v>0.16</v>
      </c>
      <c r="H41" s="37">
        <v>0.18</v>
      </c>
      <c r="I41" s="37">
        <v>0.18</v>
      </c>
      <c r="J41" s="38">
        <v>0.21</v>
      </c>
      <c r="K41" s="22"/>
      <c r="L41" s="22"/>
      <c r="M41" s="22"/>
      <c r="N41" s="22"/>
      <c r="O41" s="22"/>
      <c r="P41" s="22"/>
    </row>
    <row r="42" spans="1:16" ht="39" customHeight="1">
      <c r="A42" s="22"/>
      <c r="B42" s="39"/>
      <c r="C42" s="1181" t="s">
        <v>547</v>
      </c>
      <c r="D42" s="1182"/>
      <c r="E42" s="1183"/>
      <c r="F42" s="36" t="s">
        <v>548</v>
      </c>
      <c r="G42" s="37" t="s">
        <v>549</v>
      </c>
      <c r="H42" s="37" t="s">
        <v>550</v>
      </c>
      <c r="I42" s="37" t="s">
        <v>551</v>
      </c>
      <c r="J42" s="38" t="s">
        <v>489</v>
      </c>
      <c r="K42" s="22"/>
      <c r="L42" s="22"/>
      <c r="M42" s="22"/>
      <c r="N42" s="22"/>
      <c r="O42" s="22"/>
      <c r="P42" s="22"/>
    </row>
    <row r="43" spans="1:16" ht="39" customHeight="1" thickBot="1">
      <c r="A43" s="22"/>
      <c r="B43" s="40"/>
      <c r="C43" s="1184" t="s">
        <v>552</v>
      </c>
      <c r="D43" s="1185"/>
      <c r="E43" s="1186"/>
      <c r="F43" s="41">
        <v>0.02</v>
      </c>
      <c r="G43" s="42">
        <v>0.02</v>
      </c>
      <c r="H43" s="42">
        <v>0.01</v>
      </c>
      <c r="I43" s="42">
        <v>0</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7" t="s">
        <v>11</v>
      </c>
      <c r="C45" s="1198"/>
      <c r="D45" s="58"/>
      <c r="E45" s="1203" t="s">
        <v>12</v>
      </c>
      <c r="F45" s="1203"/>
      <c r="G45" s="1203"/>
      <c r="H45" s="1203"/>
      <c r="I45" s="1203"/>
      <c r="J45" s="1204"/>
      <c r="K45" s="59">
        <v>80792</v>
      </c>
      <c r="L45" s="60">
        <v>82172</v>
      </c>
      <c r="M45" s="60">
        <v>85088</v>
      </c>
      <c r="N45" s="60">
        <v>77345</v>
      </c>
      <c r="O45" s="61">
        <v>78752</v>
      </c>
      <c r="P45" s="48"/>
      <c r="Q45" s="48"/>
      <c r="R45" s="48"/>
      <c r="S45" s="48"/>
      <c r="T45" s="48"/>
      <c r="U45" s="48"/>
    </row>
    <row r="46" spans="1:21" ht="30.75" customHeight="1">
      <c r="A46" s="48"/>
      <c r="B46" s="1199"/>
      <c r="C46" s="1200"/>
      <c r="D46" s="62"/>
      <c r="E46" s="1191" t="s">
        <v>13</v>
      </c>
      <c r="F46" s="1191"/>
      <c r="G46" s="1191"/>
      <c r="H46" s="1191"/>
      <c r="I46" s="1191"/>
      <c r="J46" s="1192"/>
      <c r="K46" s="63">
        <v>10996</v>
      </c>
      <c r="L46" s="64">
        <v>14433</v>
      </c>
      <c r="M46" s="64">
        <v>13157</v>
      </c>
      <c r="N46" s="64">
        <v>14714</v>
      </c>
      <c r="O46" s="65">
        <v>13734</v>
      </c>
      <c r="P46" s="48"/>
      <c r="Q46" s="48"/>
      <c r="R46" s="48"/>
      <c r="S46" s="48"/>
      <c r="T46" s="48"/>
      <c r="U46" s="48"/>
    </row>
    <row r="47" spans="1:21" ht="30.75" customHeight="1">
      <c r="A47" s="48"/>
      <c r="B47" s="1199"/>
      <c r="C47" s="1200"/>
      <c r="D47" s="62"/>
      <c r="E47" s="1191" t="s">
        <v>14</v>
      </c>
      <c r="F47" s="1191"/>
      <c r="G47" s="1191"/>
      <c r="H47" s="1191"/>
      <c r="I47" s="1191"/>
      <c r="J47" s="1192"/>
      <c r="K47" s="63">
        <v>55879</v>
      </c>
      <c r="L47" s="64">
        <v>56318</v>
      </c>
      <c r="M47" s="64">
        <v>55388</v>
      </c>
      <c r="N47" s="64">
        <v>54066</v>
      </c>
      <c r="O47" s="65">
        <v>52959</v>
      </c>
      <c r="P47" s="48"/>
      <c r="Q47" s="48"/>
      <c r="R47" s="48"/>
      <c r="S47" s="48"/>
      <c r="T47" s="48"/>
      <c r="U47" s="48"/>
    </row>
    <row r="48" spans="1:21" ht="30.75" customHeight="1">
      <c r="A48" s="48"/>
      <c r="B48" s="1199"/>
      <c r="C48" s="1200"/>
      <c r="D48" s="62"/>
      <c r="E48" s="1191" t="s">
        <v>15</v>
      </c>
      <c r="F48" s="1191"/>
      <c r="G48" s="1191"/>
      <c r="H48" s="1191"/>
      <c r="I48" s="1191"/>
      <c r="J48" s="1192"/>
      <c r="K48" s="63">
        <v>45159</v>
      </c>
      <c r="L48" s="64">
        <v>44078</v>
      </c>
      <c r="M48" s="64">
        <v>42379</v>
      </c>
      <c r="N48" s="64">
        <v>42784</v>
      </c>
      <c r="O48" s="65">
        <v>43190</v>
      </c>
      <c r="P48" s="48"/>
      <c r="Q48" s="48"/>
      <c r="R48" s="48"/>
      <c r="S48" s="48"/>
      <c r="T48" s="48"/>
      <c r="U48" s="48"/>
    </row>
    <row r="49" spans="1:21" ht="30.75" customHeight="1">
      <c r="A49" s="48"/>
      <c r="B49" s="1199"/>
      <c r="C49" s="1200"/>
      <c r="D49" s="62"/>
      <c r="E49" s="1191" t="s">
        <v>16</v>
      </c>
      <c r="F49" s="1191"/>
      <c r="G49" s="1191"/>
      <c r="H49" s="1191"/>
      <c r="I49" s="1191"/>
      <c r="J49" s="1192"/>
      <c r="K49" s="63">
        <v>4093</v>
      </c>
      <c r="L49" s="64">
        <v>4267</v>
      </c>
      <c r="M49" s="64">
        <v>4168</v>
      </c>
      <c r="N49" s="64">
        <v>4082</v>
      </c>
      <c r="O49" s="65">
        <v>4008</v>
      </c>
      <c r="P49" s="48"/>
      <c r="Q49" s="48"/>
      <c r="R49" s="48"/>
      <c r="S49" s="48"/>
      <c r="T49" s="48"/>
      <c r="U49" s="48"/>
    </row>
    <row r="50" spans="1:21" ht="30.75" customHeight="1">
      <c r="A50" s="48"/>
      <c r="B50" s="1199"/>
      <c r="C50" s="1200"/>
      <c r="D50" s="62"/>
      <c r="E50" s="1191" t="s">
        <v>17</v>
      </c>
      <c r="F50" s="1191"/>
      <c r="G50" s="1191"/>
      <c r="H50" s="1191"/>
      <c r="I50" s="1191"/>
      <c r="J50" s="1192"/>
      <c r="K50" s="63">
        <v>352</v>
      </c>
      <c r="L50" s="64">
        <v>329</v>
      </c>
      <c r="M50" s="64">
        <v>328</v>
      </c>
      <c r="N50" s="64">
        <v>328</v>
      </c>
      <c r="O50" s="65">
        <v>328</v>
      </c>
      <c r="P50" s="48"/>
      <c r="Q50" s="48"/>
      <c r="R50" s="48"/>
      <c r="S50" s="48"/>
      <c r="T50" s="48"/>
      <c r="U50" s="48"/>
    </row>
    <row r="51" spans="1:21" ht="30.75" customHeight="1">
      <c r="A51" s="48"/>
      <c r="B51" s="1201"/>
      <c r="C51" s="1202"/>
      <c r="D51" s="66"/>
      <c r="E51" s="1191" t="s">
        <v>18</v>
      </c>
      <c r="F51" s="1191"/>
      <c r="G51" s="1191"/>
      <c r="H51" s="1191"/>
      <c r="I51" s="1191"/>
      <c r="J51" s="1192"/>
      <c r="K51" s="63" t="s">
        <v>489</v>
      </c>
      <c r="L51" s="64" t="s">
        <v>489</v>
      </c>
      <c r="M51" s="64" t="s">
        <v>489</v>
      </c>
      <c r="N51" s="64" t="s">
        <v>489</v>
      </c>
      <c r="O51" s="65" t="s">
        <v>489</v>
      </c>
      <c r="P51" s="48"/>
      <c r="Q51" s="48"/>
      <c r="R51" s="48"/>
      <c r="S51" s="48"/>
      <c r="T51" s="48"/>
      <c r="U51" s="48"/>
    </row>
    <row r="52" spans="1:21" ht="30.75" customHeight="1">
      <c r="A52" s="48"/>
      <c r="B52" s="1189" t="s">
        <v>19</v>
      </c>
      <c r="C52" s="1190"/>
      <c r="D52" s="66"/>
      <c r="E52" s="1191" t="s">
        <v>20</v>
      </c>
      <c r="F52" s="1191"/>
      <c r="G52" s="1191"/>
      <c r="H52" s="1191"/>
      <c r="I52" s="1191"/>
      <c r="J52" s="1192"/>
      <c r="K52" s="63">
        <v>139416</v>
      </c>
      <c r="L52" s="64">
        <v>138667</v>
      </c>
      <c r="M52" s="64">
        <v>137111</v>
      </c>
      <c r="N52" s="64">
        <v>137767</v>
      </c>
      <c r="O52" s="65">
        <v>141283</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57855</v>
      </c>
      <c r="L53" s="69">
        <v>62930</v>
      </c>
      <c r="M53" s="69">
        <v>63397</v>
      </c>
      <c r="N53" s="69">
        <v>55552</v>
      </c>
      <c r="O53" s="70">
        <v>51688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5" t="s">
        <v>24</v>
      </c>
      <c r="C41" s="1206"/>
      <c r="D41" s="81"/>
      <c r="E41" s="1211" t="s">
        <v>25</v>
      </c>
      <c r="F41" s="1211"/>
      <c r="G41" s="1211"/>
      <c r="H41" s="1212"/>
      <c r="I41" s="82">
        <v>1885335</v>
      </c>
      <c r="J41" s="83">
        <v>1825924</v>
      </c>
      <c r="K41" s="83">
        <v>1788771</v>
      </c>
      <c r="L41" s="83">
        <v>1731041</v>
      </c>
      <c r="M41" s="84">
        <v>1676816</v>
      </c>
    </row>
    <row r="42" spans="2:13" ht="27.75" customHeight="1">
      <c r="B42" s="1207"/>
      <c r="C42" s="1208"/>
      <c r="D42" s="85"/>
      <c r="E42" s="1213" t="s">
        <v>26</v>
      </c>
      <c r="F42" s="1213"/>
      <c r="G42" s="1213"/>
      <c r="H42" s="1214"/>
      <c r="I42" s="86">
        <v>21018</v>
      </c>
      <c r="J42" s="87">
        <v>20122</v>
      </c>
      <c r="K42" s="87">
        <v>18906</v>
      </c>
      <c r="L42" s="87">
        <v>54527</v>
      </c>
      <c r="M42" s="88">
        <v>73137</v>
      </c>
    </row>
    <row r="43" spans="2:13" ht="27.75" customHeight="1">
      <c r="B43" s="1207"/>
      <c r="C43" s="1208"/>
      <c r="D43" s="85"/>
      <c r="E43" s="1213" t="s">
        <v>27</v>
      </c>
      <c r="F43" s="1213"/>
      <c r="G43" s="1213"/>
      <c r="H43" s="1214"/>
      <c r="I43" s="86">
        <v>524187</v>
      </c>
      <c r="J43" s="87">
        <v>512528</v>
      </c>
      <c r="K43" s="87">
        <v>495047</v>
      </c>
      <c r="L43" s="87">
        <v>477921</v>
      </c>
      <c r="M43" s="88">
        <v>469130</v>
      </c>
    </row>
    <row r="44" spans="2:13" ht="27.75" customHeight="1">
      <c r="B44" s="1207"/>
      <c r="C44" s="1208"/>
      <c r="D44" s="85"/>
      <c r="E44" s="1213" t="s">
        <v>28</v>
      </c>
      <c r="F44" s="1213"/>
      <c r="G44" s="1213"/>
      <c r="H44" s="1214"/>
      <c r="I44" s="86">
        <v>38441</v>
      </c>
      <c r="J44" s="87">
        <v>36583</v>
      </c>
      <c r="K44" s="87">
        <v>34754</v>
      </c>
      <c r="L44" s="87">
        <v>32666</v>
      </c>
      <c r="M44" s="88">
        <v>30663</v>
      </c>
    </row>
    <row r="45" spans="2:13" ht="27.75" customHeight="1">
      <c r="B45" s="1207"/>
      <c r="C45" s="1208"/>
      <c r="D45" s="85"/>
      <c r="E45" s="1213" t="s">
        <v>29</v>
      </c>
      <c r="F45" s="1213"/>
      <c r="G45" s="1213"/>
      <c r="H45" s="1214"/>
      <c r="I45" s="86">
        <v>140089</v>
      </c>
      <c r="J45" s="87">
        <v>137547</v>
      </c>
      <c r="K45" s="87">
        <v>135177</v>
      </c>
      <c r="L45" s="87">
        <v>131581</v>
      </c>
      <c r="M45" s="88">
        <v>129477</v>
      </c>
    </row>
    <row r="46" spans="2:13" ht="27.75" customHeight="1">
      <c r="B46" s="1207"/>
      <c r="C46" s="1208"/>
      <c r="D46" s="89"/>
      <c r="E46" s="1213" t="s">
        <v>30</v>
      </c>
      <c r="F46" s="1213"/>
      <c r="G46" s="1213"/>
      <c r="H46" s="1214"/>
      <c r="I46" s="86">
        <v>54520</v>
      </c>
      <c r="J46" s="87">
        <v>40851</v>
      </c>
      <c r="K46" s="87">
        <v>36614</v>
      </c>
      <c r="L46" s="87">
        <v>33890</v>
      </c>
      <c r="M46" s="88">
        <v>27027</v>
      </c>
    </row>
    <row r="47" spans="2:13" ht="27.75" customHeight="1">
      <c r="B47" s="1207"/>
      <c r="C47" s="1208"/>
      <c r="D47" s="90"/>
      <c r="E47" s="1215" t="s">
        <v>31</v>
      </c>
      <c r="F47" s="1216"/>
      <c r="G47" s="1216"/>
      <c r="H47" s="1217"/>
      <c r="I47" s="86" t="s">
        <v>489</v>
      </c>
      <c r="J47" s="87" t="s">
        <v>489</v>
      </c>
      <c r="K47" s="87" t="s">
        <v>489</v>
      </c>
      <c r="L47" s="87" t="s">
        <v>489</v>
      </c>
      <c r="M47" s="88" t="s">
        <v>489</v>
      </c>
    </row>
    <row r="48" spans="2:13" ht="27.75" customHeight="1">
      <c r="B48" s="1207"/>
      <c r="C48" s="1208"/>
      <c r="D48" s="85"/>
      <c r="E48" s="1213" t="s">
        <v>32</v>
      </c>
      <c r="F48" s="1213"/>
      <c r="G48" s="1213"/>
      <c r="H48" s="1214"/>
      <c r="I48" s="86" t="s">
        <v>489</v>
      </c>
      <c r="J48" s="87" t="s">
        <v>489</v>
      </c>
      <c r="K48" s="87" t="s">
        <v>489</v>
      </c>
      <c r="L48" s="87" t="s">
        <v>489</v>
      </c>
      <c r="M48" s="88" t="s">
        <v>489</v>
      </c>
    </row>
    <row r="49" spans="2:13" ht="27.75" customHeight="1">
      <c r="B49" s="1209"/>
      <c r="C49" s="1210"/>
      <c r="D49" s="85"/>
      <c r="E49" s="1213" t="s">
        <v>33</v>
      </c>
      <c r="F49" s="1213"/>
      <c r="G49" s="1213"/>
      <c r="H49" s="1214"/>
      <c r="I49" s="86">
        <v>994</v>
      </c>
      <c r="J49" s="87">
        <v>926</v>
      </c>
      <c r="K49" s="87">
        <v>753</v>
      </c>
      <c r="L49" s="87">
        <v>534</v>
      </c>
      <c r="M49" s="88">
        <v>255</v>
      </c>
    </row>
    <row r="50" spans="2:13" ht="27.75" customHeight="1">
      <c r="B50" s="1218" t="s">
        <v>34</v>
      </c>
      <c r="C50" s="1219"/>
      <c r="D50" s="91"/>
      <c r="E50" s="1213" t="s">
        <v>35</v>
      </c>
      <c r="F50" s="1213"/>
      <c r="G50" s="1213"/>
      <c r="H50" s="1214"/>
      <c r="I50" s="86">
        <v>249830</v>
      </c>
      <c r="J50" s="87">
        <v>239185</v>
      </c>
      <c r="K50" s="87">
        <v>235358</v>
      </c>
      <c r="L50" s="87">
        <v>234648</v>
      </c>
      <c r="M50" s="88">
        <v>229782</v>
      </c>
    </row>
    <row r="51" spans="2:13" ht="27.75" customHeight="1">
      <c r="B51" s="1207"/>
      <c r="C51" s="1208"/>
      <c r="D51" s="85"/>
      <c r="E51" s="1213" t="s">
        <v>36</v>
      </c>
      <c r="F51" s="1213"/>
      <c r="G51" s="1213"/>
      <c r="H51" s="1214"/>
      <c r="I51" s="86">
        <v>551096</v>
      </c>
      <c r="J51" s="87">
        <v>561435</v>
      </c>
      <c r="K51" s="87">
        <v>560926</v>
      </c>
      <c r="L51" s="87">
        <v>549481</v>
      </c>
      <c r="M51" s="88">
        <v>564788</v>
      </c>
    </row>
    <row r="52" spans="2:13" ht="27.75" customHeight="1">
      <c r="B52" s="1209"/>
      <c r="C52" s="1210"/>
      <c r="D52" s="85"/>
      <c r="E52" s="1213" t="s">
        <v>37</v>
      </c>
      <c r="F52" s="1213"/>
      <c r="G52" s="1213"/>
      <c r="H52" s="1214"/>
      <c r="I52" s="86">
        <v>990698</v>
      </c>
      <c r="J52" s="87">
        <v>990031</v>
      </c>
      <c r="K52" s="87">
        <v>983732</v>
      </c>
      <c r="L52" s="87">
        <v>967524</v>
      </c>
      <c r="M52" s="88">
        <v>937958</v>
      </c>
    </row>
    <row r="53" spans="2:13" ht="27.75" customHeight="1" thickBot="1">
      <c r="B53" s="1220" t="s">
        <v>21</v>
      </c>
      <c r="C53" s="1221"/>
      <c r="D53" s="92"/>
      <c r="E53" s="1222" t="s">
        <v>38</v>
      </c>
      <c r="F53" s="1222"/>
      <c r="G53" s="1222"/>
      <c r="H53" s="1223"/>
      <c r="I53" s="93">
        <v>872960</v>
      </c>
      <c r="J53" s="94">
        <v>783830</v>
      </c>
      <c r="K53" s="94">
        <v>730006</v>
      </c>
      <c r="L53" s="94">
        <v>710507</v>
      </c>
      <c r="M53" s="95">
        <v>673978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71"/>
      <c r="B1" s="373"/>
      <c r="P1" s="246"/>
      <c r="Q1" s="246"/>
    </row>
    <row r="2" spans="1:51" ht="25.8">
      <c r="A2" s="371"/>
      <c r="C2" s="372"/>
      <c r="P2" s="246"/>
      <c r="Q2" s="246"/>
    </row>
    <row r="3" spans="1:51" ht="25.8">
      <c r="A3" s="371"/>
      <c r="C3" s="372"/>
      <c r="P3" s="246"/>
      <c r="Q3" s="246"/>
    </row>
    <row r="4" spans="1:51" s="370"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610</v>
      </c>
    </row>
    <row r="11" spans="1:51" s="370"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610</v>
      </c>
    </row>
    <row r="13" spans="1:51" s="370"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c r="P19" s="246"/>
      <c r="Q19" s="246"/>
    </row>
    <row r="20" spans="1:259" ht="13.2">
      <c r="P20" s="246"/>
      <c r="Q20" s="246"/>
    </row>
    <row r="21" spans="1:259" ht="16.2">
      <c r="B21" s="369"/>
      <c r="C21" s="248"/>
      <c r="D21" s="248"/>
      <c r="E21" s="248"/>
      <c r="F21" s="248"/>
      <c r="G21" s="248"/>
      <c r="H21" s="248"/>
      <c r="I21" s="248"/>
      <c r="J21" s="248"/>
      <c r="K21" s="248"/>
      <c r="L21" s="248"/>
      <c r="M21" s="248"/>
      <c r="N21" s="368"/>
      <c r="O21" s="248"/>
      <c r="P21" s="249"/>
      <c r="Q21" s="246"/>
      <c r="IY21" s="367"/>
    </row>
    <row r="22" spans="1:259" ht="16.2">
      <c r="B22" s="250"/>
      <c r="IY22" s="366"/>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6"/>
      <c r="C40" s="246"/>
      <c r="D40" s="246"/>
      <c r="E40" s="246"/>
      <c r="F40" s="246"/>
      <c r="G40" s="246"/>
      <c r="H40" s="246"/>
      <c r="I40" s="246"/>
      <c r="J40" s="246"/>
      <c r="K40" s="246"/>
      <c r="L40" s="246"/>
      <c r="M40" s="246"/>
      <c r="N40" s="246"/>
      <c r="O40" s="246"/>
      <c r="P40" s="356"/>
      <c r="Q40" s="246"/>
    </row>
    <row r="41" spans="2:17" ht="16.2">
      <c r="B41" s="247" t="s">
        <v>609</v>
      </c>
      <c r="C41" s="248"/>
      <c r="D41" s="248"/>
      <c r="E41" s="248"/>
      <c r="F41" s="248"/>
      <c r="G41" s="248"/>
      <c r="H41" s="248"/>
      <c r="I41" s="248"/>
      <c r="J41" s="248"/>
      <c r="K41" s="248"/>
      <c r="L41" s="248"/>
      <c r="M41" s="248"/>
      <c r="N41" s="248"/>
      <c r="O41" s="248"/>
      <c r="P41" s="249"/>
    </row>
    <row r="42" spans="2:17" ht="13.2">
      <c r="B42" s="250"/>
      <c r="C42" s="246"/>
      <c r="D42" s="246"/>
      <c r="E42" s="246"/>
      <c r="F42" s="246"/>
      <c r="G42" s="355" t="s">
        <v>604</v>
      </c>
      <c r="I42" s="354"/>
      <c r="J42" s="354"/>
      <c r="K42" s="354"/>
      <c r="L42" s="246"/>
      <c r="M42" s="246"/>
      <c r="N42" s="246"/>
      <c r="O42" s="246"/>
    </row>
    <row r="43" spans="2:17" ht="13.2">
      <c r="B43" s="250"/>
      <c r="C43" s="246"/>
      <c r="D43" s="246"/>
      <c r="E43" s="246"/>
      <c r="F43" s="246"/>
      <c r="G43" s="1228" t="s">
        <v>608</v>
      </c>
      <c r="H43" s="1229"/>
      <c r="I43" s="1229"/>
      <c r="J43" s="1229"/>
      <c r="K43" s="1229"/>
      <c r="L43" s="1229"/>
      <c r="M43" s="1229"/>
      <c r="N43" s="1229"/>
      <c r="O43" s="1230"/>
    </row>
    <row r="44" spans="2:17" ht="13.2">
      <c r="B44" s="250"/>
      <c r="C44" s="246"/>
      <c r="D44" s="246"/>
      <c r="E44" s="246"/>
      <c r="F44" s="246"/>
      <c r="G44" s="1231"/>
      <c r="H44" s="1232"/>
      <c r="I44" s="1232"/>
      <c r="J44" s="1232"/>
      <c r="K44" s="1232"/>
      <c r="L44" s="1232"/>
      <c r="M44" s="1232"/>
      <c r="N44" s="1232"/>
      <c r="O44" s="1233"/>
    </row>
    <row r="45" spans="2:17" ht="13.2">
      <c r="B45" s="250"/>
      <c r="C45" s="246"/>
      <c r="D45" s="246"/>
      <c r="E45" s="246"/>
      <c r="F45" s="246"/>
      <c r="G45" s="1231"/>
      <c r="H45" s="1232"/>
      <c r="I45" s="1232"/>
      <c r="J45" s="1232"/>
      <c r="K45" s="1232"/>
      <c r="L45" s="1232"/>
      <c r="M45" s="1232"/>
      <c r="N45" s="1232"/>
      <c r="O45" s="1233"/>
    </row>
    <row r="46" spans="2:17" ht="13.2">
      <c r="B46" s="250"/>
      <c r="C46" s="246"/>
      <c r="D46" s="246"/>
      <c r="E46" s="246"/>
      <c r="F46" s="246"/>
      <c r="G46" s="1231"/>
      <c r="H46" s="1232"/>
      <c r="I46" s="1232"/>
      <c r="J46" s="1232"/>
      <c r="K46" s="1232"/>
      <c r="L46" s="1232"/>
      <c r="M46" s="1232"/>
      <c r="N46" s="1232"/>
      <c r="O46" s="1233"/>
    </row>
    <row r="47" spans="2:17" ht="13.2">
      <c r="B47" s="250"/>
      <c r="C47" s="246"/>
      <c r="D47" s="246"/>
      <c r="E47" s="246"/>
      <c r="F47" s="246"/>
      <c r="G47" s="1234"/>
      <c r="H47" s="1235"/>
      <c r="I47" s="1235"/>
      <c r="J47" s="1235"/>
      <c r="K47" s="1235"/>
      <c r="L47" s="1235"/>
      <c r="M47" s="1235"/>
      <c r="N47" s="1235"/>
      <c r="O47" s="1236"/>
    </row>
    <row r="48" spans="2:17" ht="13.2">
      <c r="B48" s="250"/>
      <c r="C48" s="246"/>
      <c r="D48" s="246"/>
      <c r="E48" s="246"/>
      <c r="F48" s="246"/>
      <c r="G48" s="246"/>
      <c r="H48" s="365"/>
      <c r="I48" s="365"/>
      <c r="J48" s="365"/>
    </row>
    <row r="49" spans="1:17" ht="13.2">
      <c r="B49" s="250"/>
      <c r="C49" s="246"/>
      <c r="D49" s="246"/>
      <c r="E49" s="246"/>
      <c r="F49" s="246"/>
      <c r="G49" s="245" t="s">
        <v>607</v>
      </c>
    </row>
    <row r="50" spans="1:17" ht="13.2">
      <c r="B50" s="250"/>
      <c r="C50" s="246"/>
      <c r="D50" s="246"/>
      <c r="E50" s="246"/>
      <c r="F50" s="246"/>
      <c r="G50" s="1237"/>
      <c r="H50" s="1238"/>
      <c r="I50" s="1238"/>
      <c r="J50" s="1239"/>
      <c r="K50" s="347" t="s">
        <v>528</v>
      </c>
      <c r="L50" s="347" t="s">
        <v>529</v>
      </c>
      <c r="M50" s="347" t="s">
        <v>530</v>
      </c>
      <c r="N50" s="347" t="s">
        <v>531</v>
      </c>
      <c r="O50" s="347" t="s">
        <v>532</v>
      </c>
    </row>
    <row r="51" spans="1:17" ht="13.2">
      <c r="B51" s="250"/>
      <c r="C51" s="246"/>
      <c r="D51" s="246"/>
      <c r="E51" s="246"/>
      <c r="F51" s="246"/>
      <c r="G51" s="1240" t="s">
        <v>601</v>
      </c>
      <c r="H51" s="1241"/>
      <c r="I51" s="1246" t="s">
        <v>599</v>
      </c>
      <c r="J51" s="1246"/>
      <c r="K51" s="1259"/>
      <c r="L51" s="1259"/>
      <c r="M51" s="1259"/>
      <c r="N51" s="1224">
        <v>147.4</v>
      </c>
      <c r="O51" s="1224">
        <v>138.80000000000001</v>
      </c>
    </row>
    <row r="52" spans="1:17" ht="13.2">
      <c r="B52" s="250"/>
      <c r="C52" s="246"/>
      <c r="D52" s="246"/>
      <c r="E52" s="246"/>
      <c r="F52" s="246"/>
      <c r="G52" s="1242"/>
      <c r="H52" s="1243"/>
      <c r="I52" s="1247"/>
      <c r="J52" s="1247"/>
      <c r="K52" s="1224"/>
      <c r="L52" s="1224"/>
      <c r="M52" s="1224"/>
      <c r="N52" s="1224"/>
      <c r="O52" s="1224"/>
    </row>
    <row r="53" spans="1:17" ht="13.2">
      <c r="A53" s="357"/>
      <c r="B53" s="250"/>
      <c r="C53" s="246"/>
      <c r="D53" s="246"/>
      <c r="E53" s="246"/>
      <c r="F53" s="246"/>
      <c r="G53" s="1242"/>
      <c r="H53" s="1243"/>
      <c r="I53" s="1249" t="s">
        <v>606</v>
      </c>
      <c r="J53" s="1249"/>
      <c r="K53" s="1258"/>
      <c r="L53" s="1258"/>
      <c r="M53" s="1258"/>
      <c r="N53" s="1250">
        <v>65.599999999999994</v>
      </c>
      <c r="O53" s="1250">
        <v>66.7</v>
      </c>
    </row>
    <row r="54" spans="1:17" ht="13.2">
      <c r="A54" s="357"/>
      <c r="B54" s="250"/>
      <c r="C54" s="246"/>
      <c r="D54" s="246"/>
      <c r="E54" s="246"/>
      <c r="F54" s="246"/>
      <c r="G54" s="1244"/>
      <c r="H54" s="1245"/>
      <c r="I54" s="1249"/>
      <c r="J54" s="1249"/>
      <c r="K54" s="1251"/>
      <c r="L54" s="1251"/>
      <c r="M54" s="1251"/>
      <c r="N54" s="1251"/>
      <c r="O54" s="1251"/>
    </row>
    <row r="55" spans="1:17" ht="13.2">
      <c r="A55" s="357"/>
      <c r="B55" s="250"/>
      <c r="C55" s="246"/>
      <c r="D55" s="246"/>
      <c r="E55" s="246"/>
      <c r="F55" s="246"/>
      <c r="G55" s="1252" t="s">
        <v>600</v>
      </c>
      <c r="H55" s="1253"/>
      <c r="I55" s="1249" t="s">
        <v>599</v>
      </c>
      <c r="J55" s="1249"/>
      <c r="K55" s="1259"/>
      <c r="L55" s="1259"/>
      <c r="M55" s="1259"/>
      <c r="N55" s="1224">
        <v>124.2</v>
      </c>
      <c r="O55" s="1224">
        <v>115.7</v>
      </c>
    </row>
    <row r="56" spans="1:17" ht="13.2">
      <c r="A56" s="357"/>
      <c r="B56" s="250"/>
      <c r="C56" s="246"/>
      <c r="D56" s="246"/>
      <c r="E56" s="246"/>
      <c r="F56" s="246"/>
      <c r="G56" s="1254"/>
      <c r="H56" s="1255"/>
      <c r="I56" s="1249"/>
      <c r="J56" s="1249"/>
      <c r="K56" s="1224"/>
      <c r="L56" s="1224"/>
      <c r="M56" s="1224"/>
      <c r="N56" s="1224"/>
      <c r="O56" s="1224"/>
    </row>
    <row r="57" spans="1:17" s="357" customFormat="1" ht="13.2">
      <c r="B57" s="358"/>
      <c r="C57" s="354"/>
      <c r="D57" s="354"/>
      <c r="E57" s="354"/>
      <c r="F57" s="354"/>
      <c r="G57" s="1254"/>
      <c r="H57" s="1255"/>
      <c r="I57" s="1226" t="s">
        <v>606</v>
      </c>
      <c r="J57" s="1226"/>
      <c r="K57" s="1258"/>
      <c r="L57" s="1258"/>
      <c r="M57" s="1258"/>
      <c r="N57" s="1250">
        <v>59.4</v>
      </c>
      <c r="O57" s="1250">
        <v>58.7</v>
      </c>
      <c r="P57" s="363"/>
      <c r="Q57" s="358"/>
    </row>
    <row r="58" spans="1:17" s="357" customFormat="1" ht="13.2">
      <c r="A58" s="245"/>
      <c r="B58" s="358"/>
      <c r="C58" s="354"/>
      <c r="D58" s="354"/>
      <c r="E58" s="354"/>
      <c r="F58" s="354"/>
      <c r="G58" s="1256"/>
      <c r="H58" s="1257"/>
      <c r="I58" s="1226"/>
      <c r="J58" s="1226"/>
      <c r="K58" s="1251"/>
      <c r="L58" s="1251"/>
      <c r="M58" s="1251"/>
      <c r="N58" s="1251"/>
      <c r="O58" s="1251"/>
      <c r="P58" s="363"/>
      <c r="Q58" s="358"/>
    </row>
    <row r="59" spans="1:17" s="357" customFormat="1" ht="13.2">
      <c r="A59" s="245"/>
      <c r="B59" s="358"/>
      <c r="C59" s="354"/>
      <c r="D59" s="354"/>
      <c r="E59" s="354"/>
      <c r="F59" s="354"/>
      <c r="G59" s="354"/>
      <c r="H59" s="354"/>
      <c r="I59" s="354"/>
      <c r="J59" s="354"/>
      <c r="K59" s="364"/>
      <c r="L59" s="364"/>
      <c r="M59" s="364"/>
      <c r="N59" s="364"/>
      <c r="O59" s="364"/>
      <c r="P59" s="363"/>
      <c r="Q59" s="358"/>
    </row>
    <row r="60" spans="1:17" s="357" customFormat="1" ht="13.2">
      <c r="A60" s="245"/>
      <c r="B60" s="358"/>
      <c r="C60" s="354"/>
      <c r="D60" s="354"/>
      <c r="E60" s="354"/>
      <c r="F60" s="354"/>
      <c r="G60" s="354"/>
      <c r="H60" s="354"/>
      <c r="I60" s="354"/>
      <c r="J60" s="354"/>
      <c r="K60" s="364"/>
      <c r="L60" s="364"/>
      <c r="M60" s="364"/>
      <c r="N60" s="364"/>
      <c r="O60" s="364"/>
      <c r="P60" s="363"/>
      <c r="Q60" s="358"/>
    </row>
    <row r="61" spans="1:17" s="357" customFormat="1" ht="13.2">
      <c r="A61" s="245"/>
      <c r="B61" s="362"/>
      <c r="C61" s="361"/>
      <c r="D61" s="361"/>
      <c r="E61" s="361"/>
      <c r="F61" s="361"/>
      <c r="G61" s="361"/>
      <c r="H61" s="361"/>
      <c r="I61" s="361"/>
      <c r="J61" s="361"/>
      <c r="K61" s="361"/>
      <c r="L61" s="361"/>
      <c r="M61" s="360"/>
      <c r="N61" s="360"/>
      <c r="O61" s="360"/>
      <c r="P61" s="359"/>
      <c r="Q61" s="358"/>
    </row>
    <row r="62" spans="1:17" ht="13.2">
      <c r="B62" s="356"/>
      <c r="C62" s="356"/>
      <c r="D62" s="356"/>
      <c r="E62" s="356"/>
      <c r="F62" s="356"/>
      <c r="G62" s="356"/>
      <c r="H62" s="356"/>
      <c r="I62" s="356"/>
      <c r="J62" s="356"/>
      <c r="K62" s="356"/>
      <c r="L62" s="356"/>
      <c r="M62" s="356"/>
      <c r="N62" s="356"/>
      <c r="O62" s="356"/>
      <c r="P62" s="356"/>
      <c r="Q62" s="246"/>
    </row>
    <row r="63" spans="1:17" ht="16.2">
      <c r="B63" s="309" t="s">
        <v>605</v>
      </c>
      <c r="C63" s="246"/>
      <c r="D63" s="246"/>
      <c r="E63" s="246"/>
      <c r="F63" s="246"/>
      <c r="G63" s="246"/>
      <c r="H63" s="246"/>
      <c r="I63" s="246"/>
      <c r="J63" s="246"/>
      <c r="K63" s="246"/>
      <c r="L63" s="246"/>
      <c r="M63" s="246"/>
      <c r="N63" s="246"/>
      <c r="O63" s="246"/>
    </row>
    <row r="64" spans="1:17" ht="13.2">
      <c r="B64" s="250"/>
      <c r="C64" s="246"/>
      <c r="D64" s="246"/>
      <c r="E64" s="246"/>
      <c r="F64" s="246"/>
      <c r="G64" s="355" t="s">
        <v>604</v>
      </c>
      <c r="I64" s="354"/>
      <c r="J64" s="354"/>
      <c r="K64" s="354"/>
      <c r="L64" s="246"/>
      <c r="M64" s="246"/>
      <c r="N64" s="246"/>
      <c r="O64" s="246"/>
    </row>
    <row r="65" spans="2:30" ht="13.2">
      <c r="B65" s="250"/>
      <c r="C65" s="246"/>
      <c r="D65" s="246"/>
      <c r="E65" s="246"/>
      <c r="F65" s="246"/>
      <c r="G65" s="1228" t="s">
        <v>603</v>
      </c>
      <c r="H65" s="1229"/>
      <c r="I65" s="1229"/>
      <c r="J65" s="1229"/>
      <c r="K65" s="1229"/>
      <c r="L65" s="1229"/>
      <c r="M65" s="1229"/>
      <c r="N65" s="1229"/>
      <c r="O65" s="1230"/>
    </row>
    <row r="66" spans="2:30" ht="13.2">
      <c r="B66" s="250"/>
      <c r="C66" s="246"/>
      <c r="D66" s="246"/>
      <c r="E66" s="246"/>
      <c r="F66" s="246"/>
      <c r="G66" s="1231"/>
      <c r="H66" s="1232"/>
      <c r="I66" s="1232"/>
      <c r="J66" s="1232"/>
      <c r="K66" s="1232"/>
      <c r="L66" s="1232"/>
      <c r="M66" s="1232"/>
      <c r="N66" s="1232"/>
      <c r="O66" s="1233"/>
    </row>
    <row r="67" spans="2:30" ht="13.2">
      <c r="B67" s="250"/>
      <c r="C67" s="246"/>
      <c r="D67" s="246"/>
      <c r="E67" s="246"/>
      <c r="F67" s="246"/>
      <c r="G67" s="1231"/>
      <c r="H67" s="1232"/>
      <c r="I67" s="1232"/>
      <c r="J67" s="1232"/>
      <c r="K67" s="1232"/>
      <c r="L67" s="1232"/>
      <c r="M67" s="1232"/>
      <c r="N67" s="1232"/>
      <c r="O67" s="1233"/>
    </row>
    <row r="68" spans="2:30" ht="13.2">
      <c r="B68" s="250"/>
      <c r="C68" s="246"/>
      <c r="D68" s="246"/>
      <c r="E68" s="246"/>
      <c r="F68" s="246"/>
      <c r="G68" s="1231"/>
      <c r="H68" s="1232"/>
      <c r="I68" s="1232"/>
      <c r="J68" s="1232"/>
      <c r="K68" s="1232"/>
      <c r="L68" s="1232"/>
      <c r="M68" s="1232"/>
      <c r="N68" s="1232"/>
      <c r="O68" s="1233"/>
    </row>
    <row r="69" spans="2:30" ht="13.2">
      <c r="B69" s="250"/>
      <c r="C69" s="246"/>
      <c r="D69" s="246"/>
      <c r="E69" s="246"/>
      <c r="F69" s="246"/>
      <c r="G69" s="1234"/>
      <c r="H69" s="1235"/>
      <c r="I69" s="1235"/>
      <c r="J69" s="1235"/>
      <c r="K69" s="1235"/>
      <c r="L69" s="1235"/>
      <c r="M69" s="1235"/>
      <c r="N69" s="1235"/>
      <c r="O69" s="1236"/>
    </row>
    <row r="70" spans="2:30" ht="13.2">
      <c r="B70" s="250"/>
      <c r="C70" s="246"/>
      <c r="D70" s="246"/>
      <c r="E70" s="246"/>
      <c r="F70" s="246"/>
      <c r="G70" s="246"/>
      <c r="H70" s="353"/>
      <c r="I70" s="353"/>
      <c r="J70" s="350"/>
      <c r="K70" s="350"/>
      <c r="L70" s="349"/>
      <c r="M70" s="350"/>
      <c r="N70" s="349"/>
      <c r="O70" s="348"/>
    </row>
    <row r="71" spans="2:30" ht="13.2">
      <c r="B71" s="250"/>
      <c r="C71" s="246"/>
      <c r="D71" s="246"/>
      <c r="E71" s="246"/>
      <c r="F71" s="246"/>
      <c r="G71" s="352" t="s">
        <v>602</v>
      </c>
      <c r="I71" s="351"/>
      <c r="J71" s="350"/>
      <c r="K71" s="350"/>
      <c r="L71" s="349"/>
      <c r="M71" s="350"/>
      <c r="N71" s="349"/>
      <c r="O71" s="348"/>
    </row>
    <row r="72" spans="2:30" ht="13.2">
      <c r="B72" s="250"/>
      <c r="C72" s="246"/>
      <c r="D72" s="246"/>
      <c r="E72" s="246"/>
      <c r="F72" s="246"/>
      <c r="G72" s="1237"/>
      <c r="H72" s="1238"/>
      <c r="I72" s="1238"/>
      <c r="J72" s="1239"/>
      <c r="K72" s="347" t="s">
        <v>528</v>
      </c>
      <c r="L72" s="347" t="s">
        <v>529</v>
      </c>
      <c r="M72" s="347" t="s">
        <v>530</v>
      </c>
      <c r="N72" s="347" t="s">
        <v>531</v>
      </c>
      <c r="O72" s="347" t="s">
        <v>532</v>
      </c>
    </row>
    <row r="73" spans="2:30" ht="13.2">
      <c r="B73" s="250"/>
      <c r="C73" s="246"/>
      <c r="D73" s="246"/>
      <c r="E73" s="246"/>
      <c r="F73" s="246"/>
      <c r="G73" s="1240" t="s">
        <v>601</v>
      </c>
      <c r="H73" s="1241"/>
      <c r="I73" s="1246" t="s">
        <v>599</v>
      </c>
      <c r="J73" s="1246"/>
      <c r="K73" s="1248">
        <v>188.4</v>
      </c>
      <c r="L73" s="1248">
        <v>164.9</v>
      </c>
      <c r="M73" s="1224">
        <v>153.9</v>
      </c>
      <c r="N73" s="1224">
        <v>147.4</v>
      </c>
      <c r="O73" s="1224">
        <v>138.80000000000001</v>
      </c>
      <c r="S73" s="245">
        <v>9.9</v>
      </c>
    </row>
    <row r="74" spans="2:30" ht="13.2">
      <c r="B74" s="250"/>
      <c r="C74" s="246"/>
      <c r="D74" s="246"/>
      <c r="E74" s="246"/>
      <c r="F74" s="246"/>
      <c r="G74" s="1242"/>
      <c r="H74" s="1243"/>
      <c r="I74" s="1247"/>
      <c r="J74" s="1247"/>
      <c r="K74" s="1248"/>
      <c r="L74" s="1248"/>
      <c r="M74" s="1224"/>
      <c r="N74" s="1224"/>
      <c r="O74" s="1224"/>
    </row>
    <row r="75" spans="2:30" ht="13.2">
      <c r="B75" s="250"/>
      <c r="C75" s="246"/>
      <c r="D75" s="246"/>
      <c r="E75" s="246"/>
      <c r="F75" s="246"/>
      <c r="G75" s="1242"/>
      <c r="H75" s="1243"/>
      <c r="I75" s="1249" t="s">
        <v>598</v>
      </c>
      <c r="J75" s="1249"/>
      <c r="K75" s="1250">
        <v>12.1</v>
      </c>
      <c r="L75" s="1250">
        <v>12.6</v>
      </c>
      <c r="M75" s="1250">
        <v>13</v>
      </c>
      <c r="N75" s="1250">
        <v>12.7</v>
      </c>
      <c r="O75" s="1250">
        <v>11.8</v>
      </c>
      <c r="U75" s="245">
        <v>81.2</v>
      </c>
      <c r="W75" s="245">
        <v>87.2</v>
      </c>
      <c r="Y75" s="245">
        <v>99.8</v>
      </c>
      <c r="AA75" s="245">
        <v>109.5</v>
      </c>
      <c r="AC75" s="245">
        <v>115.2</v>
      </c>
    </row>
    <row r="76" spans="2:30" ht="13.2">
      <c r="B76" s="250"/>
      <c r="C76" s="246"/>
      <c r="D76" s="246"/>
      <c r="E76" s="246"/>
      <c r="F76" s="246"/>
      <c r="G76" s="1244"/>
      <c r="H76" s="1245"/>
      <c r="I76" s="1249"/>
      <c r="J76" s="1249"/>
      <c r="K76" s="1251"/>
      <c r="L76" s="1251"/>
      <c r="M76" s="1251"/>
      <c r="N76" s="1251"/>
      <c r="O76" s="1251"/>
    </row>
    <row r="77" spans="2:30" ht="13.2">
      <c r="B77" s="250"/>
      <c r="C77" s="246"/>
      <c r="D77" s="246"/>
      <c r="E77" s="246"/>
      <c r="F77" s="246"/>
      <c r="G77" s="1252" t="s">
        <v>600</v>
      </c>
      <c r="H77" s="1253"/>
      <c r="I77" s="1249" t="s">
        <v>599</v>
      </c>
      <c r="J77" s="1249"/>
      <c r="K77" s="1248">
        <v>150.5</v>
      </c>
      <c r="L77" s="1248">
        <v>139</v>
      </c>
      <c r="M77" s="1224">
        <v>132.4</v>
      </c>
      <c r="N77" s="1224">
        <v>124.2</v>
      </c>
      <c r="O77" s="1224">
        <v>115.7</v>
      </c>
      <c r="R77" s="245">
        <v>12.3</v>
      </c>
      <c r="T77" s="245">
        <v>11.1</v>
      </c>
    </row>
    <row r="78" spans="2:30" ht="13.2">
      <c r="B78" s="250"/>
      <c r="C78" s="246"/>
      <c r="D78" s="246"/>
      <c r="E78" s="246"/>
      <c r="F78" s="246"/>
      <c r="G78" s="1254"/>
      <c r="H78" s="1255"/>
      <c r="I78" s="1249"/>
      <c r="J78" s="1249"/>
      <c r="K78" s="1248"/>
      <c r="L78" s="1248"/>
      <c r="M78" s="1224"/>
      <c r="N78" s="1224"/>
      <c r="O78" s="1224"/>
    </row>
    <row r="79" spans="2:30" ht="13.2">
      <c r="B79" s="250"/>
      <c r="C79" s="246"/>
      <c r="D79" s="246"/>
      <c r="E79" s="246"/>
      <c r="F79" s="246"/>
      <c r="G79" s="1254"/>
      <c r="H79" s="1255"/>
      <c r="I79" s="1225" t="s">
        <v>598</v>
      </c>
      <c r="J79" s="1226"/>
      <c r="K79" s="1227">
        <v>11.5</v>
      </c>
      <c r="L79" s="1227">
        <v>11.2</v>
      </c>
      <c r="M79" s="1227">
        <v>11.2</v>
      </c>
      <c r="N79" s="1227">
        <v>10.9</v>
      </c>
      <c r="O79" s="1227">
        <v>10.3</v>
      </c>
      <c r="V79" s="245">
        <v>53.5</v>
      </c>
      <c r="X79" s="245">
        <v>48.2</v>
      </c>
      <c r="Z79" s="245">
        <v>34.200000000000003</v>
      </c>
      <c r="AB79" s="245">
        <v>30.3</v>
      </c>
      <c r="AD79" s="245">
        <v>28.9</v>
      </c>
    </row>
    <row r="80" spans="2:30" ht="13.2">
      <c r="B80" s="250"/>
      <c r="C80" s="246"/>
      <c r="D80" s="246"/>
      <c r="E80" s="246"/>
      <c r="F80" s="246"/>
      <c r="G80" s="1256"/>
      <c r="H80" s="1257"/>
      <c r="I80" s="1226"/>
      <c r="J80" s="1226"/>
      <c r="K80" s="1227"/>
      <c r="L80" s="1227"/>
      <c r="M80" s="1227"/>
      <c r="N80" s="1227"/>
      <c r="O80" s="1227"/>
    </row>
    <row r="81" spans="2:17" ht="13.2">
      <c r="B81" s="250"/>
      <c r="C81" s="246"/>
      <c r="D81" s="246"/>
      <c r="E81" s="246"/>
      <c r="F81" s="246"/>
      <c r="G81" s="246"/>
      <c r="H81" s="246"/>
      <c r="I81" s="246"/>
      <c r="J81" s="246"/>
      <c r="K81" s="346"/>
      <c r="L81" s="246"/>
      <c r="M81" s="246"/>
      <c r="N81" s="246"/>
      <c r="O81" s="246"/>
    </row>
    <row r="82" spans="2:17" ht="16.2">
      <c r="B82" s="250"/>
      <c r="C82" s="246"/>
      <c r="D82" s="246"/>
      <c r="E82" s="246"/>
      <c r="F82" s="246"/>
      <c r="G82" s="246"/>
      <c r="H82" s="246"/>
      <c r="I82" s="246"/>
      <c r="J82" s="246"/>
      <c r="K82" s="345"/>
      <c r="L82" s="345"/>
      <c r="M82" s="345"/>
      <c r="N82" s="345"/>
      <c r="O82" s="345"/>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44"/>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zwN/csZ7ntdGQRsmFV9UNi3hATc4k7iFjEUrxBmDR3fJaecWNAhq+jqYGIZR1ctYSxe13eHHt44BBXM3ghMkQ==" saltValue="yjUpoldSg24xoyZ+l3UGDQ==" spinCount="100000"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19685039370078741"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19685039370078741"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31991</v>
      </c>
      <c r="E3" s="118"/>
      <c r="F3" s="119">
        <v>47129</v>
      </c>
      <c r="G3" s="120"/>
      <c r="H3" s="121"/>
    </row>
    <row r="4" spans="1:8">
      <c r="A4" s="122"/>
      <c r="B4" s="123"/>
      <c r="C4" s="124"/>
      <c r="D4" s="125">
        <v>13918</v>
      </c>
      <c r="E4" s="126"/>
      <c r="F4" s="127">
        <v>23069</v>
      </c>
      <c r="G4" s="128"/>
      <c r="H4" s="129"/>
    </row>
    <row r="5" spans="1:8">
      <c r="A5" s="110" t="s">
        <v>522</v>
      </c>
      <c r="B5" s="115"/>
      <c r="C5" s="116"/>
      <c r="D5" s="117">
        <v>40184</v>
      </c>
      <c r="E5" s="118"/>
      <c r="F5" s="119">
        <v>50848</v>
      </c>
      <c r="G5" s="120"/>
      <c r="H5" s="121"/>
    </row>
    <row r="6" spans="1:8">
      <c r="A6" s="122"/>
      <c r="B6" s="123"/>
      <c r="C6" s="124"/>
      <c r="D6" s="125">
        <v>19324</v>
      </c>
      <c r="E6" s="126"/>
      <c r="F6" s="127">
        <v>22583</v>
      </c>
      <c r="G6" s="128"/>
      <c r="H6" s="129"/>
    </row>
    <row r="7" spans="1:8">
      <c r="A7" s="110" t="s">
        <v>523</v>
      </c>
      <c r="B7" s="115"/>
      <c r="C7" s="116"/>
      <c r="D7" s="117">
        <v>43709</v>
      </c>
      <c r="E7" s="118"/>
      <c r="F7" s="119">
        <v>53572</v>
      </c>
      <c r="G7" s="120"/>
      <c r="H7" s="121"/>
    </row>
    <row r="8" spans="1:8">
      <c r="A8" s="122"/>
      <c r="B8" s="123"/>
      <c r="C8" s="124"/>
      <c r="D8" s="125">
        <v>19578</v>
      </c>
      <c r="E8" s="126"/>
      <c r="F8" s="127">
        <v>25259</v>
      </c>
      <c r="G8" s="128"/>
      <c r="H8" s="129"/>
    </row>
    <row r="9" spans="1:8">
      <c r="A9" s="110" t="s">
        <v>524</v>
      </c>
      <c r="B9" s="115"/>
      <c r="C9" s="116"/>
      <c r="D9" s="117">
        <v>36517</v>
      </c>
      <c r="E9" s="118"/>
      <c r="F9" s="119">
        <v>51898</v>
      </c>
      <c r="G9" s="120"/>
      <c r="H9" s="121"/>
    </row>
    <row r="10" spans="1:8">
      <c r="A10" s="122"/>
      <c r="B10" s="123"/>
      <c r="C10" s="124"/>
      <c r="D10" s="125">
        <v>18921</v>
      </c>
      <c r="E10" s="126"/>
      <c r="F10" s="127">
        <v>25986</v>
      </c>
      <c r="G10" s="128"/>
      <c r="H10" s="129"/>
    </row>
    <row r="11" spans="1:8">
      <c r="A11" s="110" t="s">
        <v>525</v>
      </c>
      <c r="B11" s="115"/>
      <c r="C11" s="116"/>
      <c r="D11" s="117">
        <v>41048</v>
      </c>
      <c r="E11" s="118"/>
      <c r="F11" s="119">
        <v>51684</v>
      </c>
      <c r="G11" s="120"/>
      <c r="H11" s="121"/>
    </row>
    <row r="12" spans="1:8">
      <c r="A12" s="122"/>
      <c r="B12" s="123"/>
      <c r="C12" s="130"/>
      <c r="D12" s="125">
        <v>19432</v>
      </c>
      <c r="E12" s="126"/>
      <c r="F12" s="127">
        <v>26671</v>
      </c>
      <c r="G12" s="128"/>
      <c r="H12" s="129"/>
    </row>
    <row r="13" spans="1:8">
      <c r="A13" s="110"/>
      <c r="B13" s="115"/>
      <c r="C13" s="131"/>
      <c r="D13" s="132">
        <v>38690</v>
      </c>
      <c r="E13" s="133"/>
      <c r="F13" s="134">
        <v>51026</v>
      </c>
      <c r="G13" s="135"/>
      <c r="H13" s="121"/>
    </row>
    <row r="14" spans="1:8">
      <c r="A14" s="122"/>
      <c r="B14" s="123"/>
      <c r="C14" s="124"/>
      <c r="D14" s="125">
        <v>18235</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0.21</v>
      </c>
      <c r="C19" s="136">
        <f>ROUND(VALUE(SUBSTITUTE(実質収支比率等に係る経年分析!G$48,"▲","-")),2)</f>
        <v>0.32</v>
      </c>
      <c r="D19" s="136">
        <f>ROUND(VALUE(SUBSTITUTE(実質収支比率等に係る経年分析!H$48,"▲","-")),2)</f>
        <v>0.31</v>
      </c>
      <c r="E19" s="136">
        <f>ROUND(VALUE(SUBSTITUTE(実質収支比率等に係る経年分析!I$48,"▲","-")),2)</f>
        <v>1.1000000000000001</v>
      </c>
      <c r="F19" s="136">
        <f>ROUND(VALUE(SUBSTITUTE(実質収支比率等に係る経年分析!J$48,"▲","-")),2)</f>
        <v>0.53</v>
      </c>
    </row>
    <row r="20" spans="1:11">
      <c r="A20" s="136" t="s">
        <v>43</v>
      </c>
      <c r="B20" s="136">
        <f>ROUND(VALUE(SUBSTITUTE(実質収支比率等に係る経年分析!F$47,"▲","-")),2)</f>
        <v>2.69</v>
      </c>
      <c r="C20" s="136">
        <f>ROUND(VALUE(SUBSTITUTE(実質収支比率等に係る経年分析!G$47,"▲","-")),2)</f>
        <v>2.46</v>
      </c>
      <c r="D20" s="136">
        <f>ROUND(VALUE(SUBSTITUTE(実質収支比率等に係る経年分析!H$47,"▲","-")),2)</f>
        <v>2.63</v>
      </c>
      <c r="E20" s="136">
        <f>ROUND(VALUE(SUBSTITUTE(実質収支比率等に係る経年分析!I$47,"▲","-")),2)</f>
        <v>1.95</v>
      </c>
      <c r="F20" s="136">
        <f>ROUND(VALUE(SUBSTITUTE(実質収支比率等に係る経年分析!J$47,"▲","-")),2)</f>
        <v>2.48</v>
      </c>
    </row>
    <row r="21" spans="1:11">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-0.16</v>
      </c>
      <c r="D21" s="136">
        <f>IF(ISNUMBER(VALUE(SUBSTITUTE(実質収支比率等に係る経年分析!H$49,"▲","-"))),ROUND(VALUE(SUBSTITUTE(実質収支比率等に係る経年分析!H$49,"▲","-")),2),NA())</f>
        <v>0</v>
      </c>
      <c r="E21" s="136">
        <f>IF(ISNUMBER(VALUE(SUBSTITUTE(実質収支比率等に係る経年分析!I$49,"▲","-"))),ROUND(VALUE(SUBSTITUTE(実質収支比率等に係る経年分析!I$49,"▲","-")),2),NA())</f>
        <v>-0.01</v>
      </c>
      <c r="F21" s="136">
        <f>IF(ISNUMBER(VALUE(SUBSTITUTE(実質収支比率等に係る経年分析!J$49,"▲","-"))),ROUND(VALUE(SUBSTITUTE(実質収支比率等に係る経年分析!J$49,"▲","-")),2),NA())</f>
        <v>-0.31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0.72</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0.52</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0.38</v>
      </c>
      <c r="G28" s="137" t="e">
        <f>IF(ROUND(VALUE(SUBSTITUTE(連結実質赤字比率に係る赤字・黒字の構成分析!H$42,"▲", "-")), 2) &gt;= 0, ABS(ROUND(VALUE(SUBSTITUTE(連結実質赤字比率に係る赤字・黒字の構成分析!H$42,"▲", "-")), 2)), NA())</f>
        <v>#N/A</v>
      </c>
      <c r="H28" s="137">
        <f>IF(ROUND(VALUE(SUBSTITUTE(連結実質赤字比率に係る赤字・黒字の構成分析!I$42,"▲", "-")), 2) &lt; 0, ABS(ROUND(VALUE(SUBSTITUTE(連結実質赤字比率に係る赤字・黒字の構成分析!I$42,"▲", "-")), 2)), NA())</f>
        <v>0.21</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f>IF(ROUND(VALUE(SUBSTITUTE(連結実質赤字比率に係る赤字・黒字の構成分析!I$40,"▲", "-")), 2) &lt; 0, ABS(ROUND(VALUE(SUBSTITUTE(連結実質赤字比率に係る赤字・黒字の構成分析!I$40,"▲", "-")), 2)), NA())</f>
        <v>0.02</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1.1100000000000001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0.57999999999999996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4.2699999999999996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139416</v>
      </c>
      <c r="E42" s="138"/>
      <c r="F42" s="138"/>
      <c r="G42" s="138">
        <f>'実質公債費比率（分子）の構造'!L$52</f>
        <v>138667</v>
      </c>
      <c r="H42" s="138"/>
      <c r="I42" s="138"/>
      <c r="J42" s="138">
        <f>'実質公債費比率（分子）の構造'!M$52</f>
        <v>137111</v>
      </c>
      <c r="K42" s="138"/>
      <c r="L42" s="138"/>
      <c r="M42" s="138">
        <f>'実質公債費比率（分子）の構造'!N$52</f>
        <v>137767</v>
      </c>
      <c r="N42" s="138"/>
      <c r="O42" s="138"/>
      <c r="P42" s="138">
        <f>'実質公債費比率（分子）の構造'!O$52</f>
        <v>141283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352</v>
      </c>
      <c r="C44" s="138"/>
      <c r="D44" s="138"/>
      <c r="E44" s="138">
        <f>'実質公債費比率（分子）の構造'!L$50</f>
        <v>329</v>
      </c>
      <c r="F44" s="138"/>
      <c r="G44" s="138"/>
      <c r="H44" s="138">
        <f>'実質公債費比率（分子）の構造'!M$50</f>
        <v>328</v>
      </c>
      <c r="I44" s="138"/>
      <c r="J44" s="138"/>
      <c r="K44" s="138">
        <f>'実質公債費比率（分子）の構造'!N$50</f>
        <v>328</v>
      </c>
      <c r="L44" s="138"/>
      <c r="M44" s="138"/>
      <c r="N44" s="138">
        <f>'実質公債費比率（分子）の構造'!O$50</f>
        <v>328</v>
      </c>
      <c r="O44" s="138"/>
      <c r="P44" s="138"/>
    </row>
    <row r="45" spans="1:16">
      <c r="A45" s="138" t="s">
        <v>54</v>
      </c>
      <c r="B45" s="138">
        <f>'実質公債費比率（分子）の構造'!K$49</f>
        <v>4093</v>
      </c>
      <c r="C45" s="138"/>
      <c r="D45" s="138"/>
      <c r="E45" s="138">
        <f>'実質公債費比率（分子）の構造'!L$49</f>
        <v>4267</v>
      </c>
      <c r="F45" s="138"/>
      <c r="G45" s="138"/>
      <c r="H45" s="138">
        <f>'実質公債費比率（分子）の構造'!M$49</f>
        <v>4168</v>
      </c>
      <c r="I45" s="138"/>
      <c r="J45" s="138"/>
      <c r="K45" s="138">
        <f>'実質公債費比率（分子）の構造'!N$49</f>
        <v>4082</v>
      </c>
      <c r="L45" s="138"/>
      <c r="M45" s="138"/>
      <c r="N45" s="138">
        <f>'実質公債費比率（分子）の構造'!O$49</f>
        <v>4008</v>
      </c>
      <c r="O45" s="138"/>
      <c r="P45" s="138"/>
    </row>
    <row r="46" spans="1:16">
      <c r="A46" s="138" t="s">
        <v>55</v>
      </c>
      <c r="B46" s="138">
        <f>'実質公債費比率（分子）の構造'!K$48</f>
        <v>45159</v>
      </c>
      <c r="C46" s="138"/>
      <c r="D46" s="138"/>
      <c r="E46" s="138">
        <f>'実質公債費比率（分子）の構造'!L$48</f>
        <v>44078</v>
      </c>
      <c r="F46" s="138"/>
      <c r="G46" s="138"/>
      <c r="H46" s="138">
        <f>'実質公債費比率（分子）の構造'!M$48</f>
        <v>42379</v>
      </c>
      <c r="I46" s="138"/>
      <c r="J46" s="138"/>
      <c r="K46" s="138">
        <f>'実質公債費比率（分子）の構造'!N$48</f>
        <v>42784</v>
      </c>
      <c r="L46" s="138"/>
      <c r="M46" s="138"/>
      <c r="N46" s="138">
        <f>'実質公債費比率（分子）の構造'!O$48</f>
        <v>43190</v>
      </c>
      <c r="O46" s="138"/>
      <c r="P46" s="138"/>
    </row>
    <row r="47" spans="1:16">
      <c r="A47" s="138" t="s">
        <v>56</v>
      </c>
      <c r="B47" s="138">
        <f>'実質公債費比率（分子）の構造'!K$47</f>
        <v>55879</v>
      </c>
      <c r="C47" s="138"/>
      <c r="D47" s="138"/>
      <c r="E47" s="138">
        <f>'実質公債費比率（分子）の構造'!L$47</f>
        <v>56318</v>
      </c>
      <c r="F47" s="138"/>
      <c r="G47" s="138"/>
      <c r="H47" s="138">
        <f>'実質公債費比率（分子）の構造'!M$47</f>
        <v>55388</v>
      </c>
      <c r="I47" s="138"/>
      <c r="J47" s="138"/>
      <c r="K47" s="138">
        <f>'実質公債費比率（分子）の構造'!N$47</f>
        <v>54066</v>
      </c>
      <c r="L47" s="138"/>
      <c r="M47" s="138"/>
      <c r="N47" s="138">
        <f>'実質公債費比率（分子）の構造'!O$47</f>
        <v>52959</v>
      </c>
      <c r="O47" s="138"/>
      <c r="P47" s="138"/>
    </row>
    <row r="48" spans="1:16">
      <c r="A48" s="138" t="s">
        <v>57</v>
      </c>
      <c r="B48" s="138">
        <f>'実質公債費比率（分子）の構造'!K$46</f>
        <v>10996</v>
      </c>
      <c r="C48" s="138"/>
      <c r="D48" s="138"/>
      <c r="E48" s="138">
        <f>'実質公債費比率（分子）の構造'!L$46</f>
        <v>14433</v>
      </c>
      <c r="F48" s="138"/>
      <c r="G48" s="138"/>
      <c r="H48" s="138">
        <f>'実質公債費比率（分子）の構造'!M$46</f>
        <v>13157</v>
      </c>
      <c r="I48" s="138"/>
      <c r="J48" s="138"/>
      <c r="K48" s="138">
        <f>'実質公債費比率（分子）の構造'!N$46</f>
        <v>14714</v>
      </c>
      <c r="L48" s="138"/>
      <c r="M48" s="138"/>
      <c r="N48" s="138">
        <f>'実質公債費比率（分子）の構造'!O$46</f>
        <v>13734</v>
      </c>
      <c r="O48" s="138"/>
      <c r="P48" s="138"/>
    </row>
    <row r="49" spans="1:16">
      <c r="A49" s="138" t="s">
        <v>58</v>
      </c>
      <c r="B49" s="138">
        <f>'実質公債費比率（分子）の構造'!K$45</f>
        <v>80792</v>
      </c>
      <c r="C49" s="138"/>
      <c r="D49" s="138"/>
      <c r="E49" s="138">
        <f>'実質公債費比率（分子）の構造'!L$45</f>
        <v>82172</v>
      </c>
      <c r="F49" s="138"/>
      <c r="G49" s="138"/>
      <c r="H49" s="138">
        <f>'実質公債費比率（分子）の構造'!M$45</f>
        <v>85088</v>
      </c>
      <c r="I49" s="138"/>
      <c r="J49" s="138"/>
      <c r="K49" s="138">
        <f>'実質公債費比率（分子）の構造'!N$45</f>
        <v>77345</v>
      </c>
      <c r="L49" s="138"/>
      <c r="M49" s="138"/>
      <c r="N49" s="138">
        <f>'実質公債費比率（分子）の構造'!O$45</f>
        <v>78752</v>
      </c>
      <c r="O49" s="138"/>
      <c r="P49" s="138"/>
    </row>
    <row r="50" spans="1:16">
      <c r="A50" s="138" t="s">
        <v>59</v>
      </c>
      <c r="B50" s="138" t="e">
        <f>NA()</f>
        <v>#N/A</v>
      </c>
      <c r="C50" s="138">
        <f>IF(ISNUMBER('実質公債費比率（分子）の構造'!K$53),'実質公債費比率（分子）の構造'!K$53,NA())</f>
        <v>57855</v>
      </c>
      <c r="D50" s="138" t="e">
        <f>NA()</f>
        <v>#N/A</v>
      </c>
      <c r="E50" s="138" t="e">
        <f>NA()</f>
        <v>#N/A</v>
      </c>
      <c r="F50" s="138">
        <f>IF(ISNUMBER('実質公債費比率（分子）の構造'!L$53),'実質公債費比率（分子）の構造'!L$53,NA())</f>
        <v>62930</v>
      </c>
      <c r="G50" s="138" t="e">
        <f>NA()</f>
        <v>#N/A</v>
      </c>
      <c r="H50" s="138" t="e">
        <f>NA()</f>
        <v>#N/A</v>
      </c>
      <c r="I50" s="138">
        <f>IF(ISNUMBER('実質公債費比率（分子）の構造'!M$53),'実質公債費比率（分子）の構造'!M$53,NA())</f>
        <v>63397</v>
      </c>
      <c r="J50" s="138" t="e">
        <f>NA()</f>
        <v>#N/A</v>
      </c>
      <c r="K50" s="138" t="e">
        <f>NA()</f>
        <v>#N/A</v>
      </c>
      <c r="L50" s="138">
        <f>IF(ISNUMBER('実質公債費比率（分子）の構造'!N$53),'実質公債費比率（分子）の構造'!N$53,NA())</f>
        <v>55552</v>
      </c>
      <c r="M50" s="138" t="e">
        <f>NA()</f>
        <v>#N/A</v>
      </c>
      <c r="N50" s="138" t="e">
        <f>NA()</f>
        <v>#N/A</v>
      </c>
      <c r="O50" s="138">
        <f>IF(ISNUMBER('実質公債費比率（分子）の構造'!O$53),'実質公債費比率（分子）の構造'!O$53,NA())</f>
        <v>51688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990698</v>
      </c>
      <c r="E56" s="137"/>
      <c r="F56" s="137"/>
      <c r="G56" s="137">
        <f>'将来負担比率（分子）の構造'!J$52</f>
        <v>990031</v>
      </c>
      <c r="H56" s="137"/>
      <c r="I56" s="137"/>
      <c r="J56" s="137">
        <f>'将来負担比率（分子）の構造'!K$52</f>
        <v>983732</v>
      </c>
      <c r="K56" s="137"/>
      <c r="L56" s="137"/>
      <c r="M56" s="137">
        <f>'将来負担比率（分子）の構造'!L$52</f>
        <v>967524</v>
      </c>
      <c r="N56" s="137"/>
      <c r="O56" s="137"/>
      <c r="P56" s="137">
        <f>'将来負担比率（分子）の構造'!M$52</f>
        <v>937958</v>
      </c>
    </row>
    <row r="57" spans="1:16">
      <c r="A57" s="137" t="s">
        <v>36</v>
      </c>
      <c r="B57" s="137"/>
      <c r="C57" s="137"/>
      <c r="D57" s="137">
        <f>'将来負担比率（分子）の構造'!I$51</f>
        <v>551096</v>
      </c>
      <c r="E57" s="137"/>
      <c r="F57" s="137"/>
      <c r="G57" s="137">
        <f>'将来負担比率（分子）の構造'!J$51</f>
        <v>561435</v>
      </c>
      <c r="H57" s="137"/>
      <c r="I57" s="137"/>
      <c r="J57" s="137">
        <f>'将来負担比率（分子）の構造'!K$51</f>
        <v>560926</v>
      </c>
      <c r="K57" s="137"/>
      <c r="L57" s="137"/>
      <c r="M57" s="137">
        <f>'将来負担比率（分子）の構造'!L$51</f>
        <v>549481</v>
      </c>
      <c r="N57" s="137"/>
      <c r="O57" s="137"/>
      <c r="P57" s="137">
        <f>'将来負担比率（分子）の構造'!M$51</f>
        <v>564788</v>
      </c>
    </row>
    <row r="58" spans="1:16">
      <c r="A58" s="137" t="s">
        <v>35</v>
      </c>
      <c r="B58" s="137"/>
      <c r="C58" s="137"/>
      <c r="D58" s="137">
        <f>'将来負担比率（分子）の構造'!I$50</f>
        <v>249830</v>
      </c>
      <c r="E58" s="137"/>
      <c r="F58" s="137"/>
      <c r="G58" s="137">
        <f>'将来負担比率（分子）の構造'!J$50</f>
        <v>239185</v>
      </c>
      <c r="H58" s="137"/>
      <c r="I58" s="137"/>
      <c r="J58" s="137">
        <f>'将来負担比率（分子）の構造'!K$50</f>
        <v>235358</v>
      </c>
      <c r="K58" s="137"/>
      <c r="L58" s="137"/>
      <c r="M58" s="137">
        <f>'将来負担比率（分子）の構造'!L$50</f>
        <v>234648</v>
      </c>
      <c r="N58" s="137"/>
      <c r="O58" s="137"/>
      <c r="P58" s="137">
        <f>'将来負担比率（分子）の構造'!M$50</f>
        <v>229782</v>
      </c>
    </row>
    <row r="59" spans="1:16">
      <c r="A59" s="137" t="s">
        <v>33</v>
      </c>
      <c r="B59" s="137">
        <f>'将来負担比率（分子）の構造'!I$49</f>
        <v>994</v>
      </c>
      <c r="C59" s="137"/>
      <c r="D59" s="137"/>
      <c r="E59" s="137">
        <f>'将来負担比率（分子）の構造'!J$49</f>
        <v>926</v>
      </c>
      <c r="F59" s="137"/>
      <c r="G59" s="137"/>
      <c r="H59" s="137">
        <f>'将来負担比率（分子）の構造'!K$49</f>
        <v>753</v>
      </c>
      <c r="I59" s="137"/>
      <c r="J59" s="137"/>
      <c r="K59" s="137">
        <f>'将来負担比率（分子）の構造'!L$49</f>
        <v>534</v>
      </c>
      <c r="L59" s="137"/>
      <c r="M59" s="137"/>
      <c r="N59" s="137">
        <f>'将来負担比率（分子）の構造'!M$49</f>
        <v>255</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54520</v>
      </c>
      <c r="C61" s="137"/>
      <c r="D61" s="137"/>
      <c r="E61" s="137">
        <f>'将来負担比率（分子）の構造'!J$46</f>
        <v>40851</v>
      </c>
      <c r="F61" s="137"/>
      <c r="G61" s="137"/>
      <c r="H61" s="137">
        <f>'将来負担比率（分子）の構造'!K$46</f>
        <v>36614</v>
      </c>
      <c r="I61" s="137"/>
      <c r="J61" s="137"/>
      <c r="K61" s="137">
        <f>'将来負担比率（分子）の構造'!L$46</f>
        <v>33890</v>
      </c>
      <c r="L61" s="137"/>
      <c r="M61" s="137"/>
      <c r="N61" s="137">
        <f>'将来負担比率（分子）の構造'!M$46</f>
        <v>27027</v>
      </c>
      <c r="O61" s="137"/>
      <c r="P61" s="137"/>
    </row>
    <row r="62" spans="1:16">
      <c r="A62" s="137" t="s">
        <v>29</v>
      </c>
      <c r="B62" s="137">
        <f>'将来負担比率（分子）の構造'!I$45</f>
        <v>140089</v>
      </c>
      <c r="C62" s="137"/>
      <c r="D62" s="137"/>
      <c r="E62" s="137">
        <f>'将来負担比率（分子）の構造'!J$45</f>
        <v>137547</v>
      </c>
      <c r="F62" s="137"/>
      <c r="G62" s="137"/>
      <c r="H62" s="137">
        <f>'将来負担比率（分子）の構造'!K$45</f>
        <v>135177</v>
      </c>
      <c r="I62" s="137"/>
      <c r="J62" s="137"/>
      <c r="K62" s="137">
        <f>'将来負担比率（分子）の構造'!L$45</f>
        <v>131581</v>
      </c>
      <c r="L62" s="137"/>
      <c r="M62" s="137"/>
      <c r="N62" s="137">
        <f>'将来負担比率（分子）の構造'!M$45</f>
        <v>129477</v>
      </c>
      <c r="O62" s="137"/>
      <c r="P62" s="137"/>
    </row>
    <row r="63" spans="1:16">
      <c r="A63" s="137" t="s">
        <v>28</v>
      </c>
      <c r="B63" s="137">
        <f>'将来負担比率（分子）の構造'!I$44</f>
        <v>38441</v>
      </c>
      <c r="C63" s="137"/>
      <c r="D63" s="137"/>
      <c r="E63" s="137">
        <f>'将来負担比率（分子）の構造'!J$44</f>
        <v>36583</v>
      </c>
      <c r="F63" s="137"/>
      <c r="G63" s="137"/>
      <c r="H63" s="137">
        <f>'将来負担比率（分子）の構造'!K$44</f>
        <v>34754</v>
      </c>
      <c r="I63" s="137"/>
      <c r="J63" s="137"/>
      <c r="K63" s="137">
        <f>'将来負担比率（分子）の構造'!L$44</f>
        <v>32666</v>
      </c>
      <c r="L63" s="137"/>
      <c r="M63" s="137"/>
      <c r="N63" s="137">
        <f>'将来負担比率（分子）の構造'!M$44</f>
        <v>30663</v>
      </c>
      <c r="O63" s="137"/>
      <c r="P63" s="137"/>
    </row>
    <row r="64" spans="1:16">
      <c r="A64" s="137" t="s">
        <v>27</v>
      </c>
      <c r="B64" s="137">
        <f>'将来負担比率（分子）の構造'!I$43</f>
        <v>524187</v>
      </c>
      <c r="C64" s="137"/>
      <c r="D64" s="137"/>
      <c r="E64" s="137">
        <f>'将来負担比率（分子）の構造'!J$43</f>
        <v>512528</v>
      </c>
      <c r="F64" s="137"/>
      <c r="G64" s="137"/>
      <c r="H64" s="137">
        <f>'将来負担比率（分子）の構造'!K$43</f>
        <v>495047</v>
      </c>
      <c r="I64" s="137"/>
      <c r="J64" s="137"/>
      <c r="K64" s="137">
        <f>'将来負担比率（分子）の構造'!L$43</f>
        <v>477921</v>
      </c>
      <c r="L64" s="137"/>
      <c r="M64" s="137"/>
      <c r="N64" s="137">
        <f>'将来負担比率（分子）の構造'!M$43</f>
        <v>469130</v>
      </c>
      <c r="O64" s="137"/>
      <c r="P64" s="137"/>
    </row>
    <row r="65" spans="1:16">
      <c r="A65" s="137" t="s">
        <v>26</v>
      </c>
      <c r="B65" s="137">
        <f>'将来負担比率（分子）の構造'!I$42</f>
        <v>21018</v>
      </c>
      <c r="C65" s="137"/>
      <c r="D65" s="137"/>
      <c r="E65" s="137">
        <f>'将来負担比率（分子）の構造'!J$42</f>
        <v>20122</v>
      </c>
      <c r="F65" s="137"/>
      <c r="G65" s="137"/>
      <c r="H65" s="137">
        <f>'将来負担比率（分子）の構造'!K$42</f>
        <v>18906</v>
      </c>
      <c r="I65" s="137"/>
      <c r="J65" s="137"/>
      <c r="K65" s="137">
        <f>'将来負担比率（分子）の構造'!L$42</f>
        <v>54527</v>
      </c>
      <c r="L65" s="137"/>
      <c r="M65" s="137"/>
      <c r="N65" s="137">
        <f>'将来負担比率（分子）の構造'!M$42</f>
        <v>73137</v>
      </c>
      <c r="O65" s="137"/>
      <c r="P65" s="137"/>
    </row>
    <row r="66" spans="1:16">
      <c r="A66" s="137" t="s">
        <v>25</v>
      </c>
      <c r="B66" s="137">
        <f>'将来負担比率（分子）の構造'!I$41</f>
        <v>1885335</v>
      </c>
      <c r="C66" s="137"/>
      <c r="D66" s="137"/>
      <c r="E66" s="137">
        <f>'将来負担比率（分子）の構造'!J$41</f>
        <v>1825924</v>
      </c>
      <c r="F66" s="137"/>
      <c r="G66" s="137"/>
      <c r="H66" s="137">
        <f>'将来負担比率（分子）の構造'!K$41</f>
        <v>1788771</v>
      </c>
      <c r="I66" s="137"/>
      <c r="J66" s="137"/>
      <c r="K66" s="137">
        <f>'将来負担比率（分子）の構造'!L$41</f>
        <v>1731041</v>
      </c>
      <c r="L66" s="137"/>
      <c r="M66" s="137"/>
      <c r="N66" s="137">
        <f>'将来負担比率（分子）の構造'!M$41</f>
        <v>1676816</v>
      </c>
      <c r="O66" s="137"/>
      <c r="P66" s="137"/>
    </row>
    <row r="67" spans="1:16">
      <c r="A67" s="137" t="s">
        <v>63</v>
      </c>
      <c r="B67" s="137" t="e">
        <f>NA()</f>
        <v>#N/A</v>
      </c>
      <c r="C67" s="137">
        <f>IF(ISNUMBER('将来負担比率（分子）の構造'!I$53), IF('将来負担比率（分子）の構造'!I$53 &lt; 0, 0, '将来負担比率（分子）の構造'!I$53), NA())</f>
        <v>872960</v>
      </c>
      <c r="D67" s="137" t="e">
        <f>NA()</f>
        <v>#N/A</v>
      </c>
      <c r="E67" s="137" t="e">
        <f>NA()</f>
        <v>#N/A</v>
      </c>
      <c r="F67" s="137">
        <f>IF(ISNUMBER('将来負担比率（分子）の構造'!J$53), IF('将来負担比率（分子）の構造'!J$53 &lt; 0, 0, '将来負担比率（分子）の構造'!J$53), NA())</f>
        <v>783830</v>
      </c>
      <c r="G67" s="137" t="e">
        <f>NA()</f>
        <v>#N/A</v>
      </c>
      <c r="H67" s="137" t="e">
        <f>NA()</f>
        <v>#N/A</v>
      </c>
      <c r="I67" s="137">
        <f>IF(ISNUMBER('将来負担比率（分子）の構造'!K$53), IF('将来負担比率（分子）の構造'!K$53 &lt; 0, 0, '将来負担比率（分子）の構造'!K$53), NA())</f>
        <v>730006</v>
      </c>
      <c r="J67" s="137" t="e">
        <f>NA()</f>
        <v>#N/A</v>
      </c>
      <c r="K67" s="137" t="e">
        <f>NA()</f>
        <v>#N/A</v>
      </c>
      <c r="L67" s="137">
        <f>IF(ISNUMBER('将来負担比率（分子）の構造'!L$53), IF('将来負担比率（分子）の構造'!L$53 &lt; 0, 0, '将来負担比率（分子）の構造'!L$53), NA())</f>
        <v>710507</v>
      </c>
      <c r="M67" s="137" t="e">
        <f>NA()</f>
        <v>#N/A</v>
      </c>
      <c r="N67" s="137" t="e">
        <f>NA()</f>
        <v>#N/A</v>
      </c>
      <c r="O67" s="137">
        <f>IF(ISNUMBER('将来負担比率（分子）の構造'!M$53), IF('将来負担比率（分子）の構造'!M$53 &lt; 0, 0, '将来負担比率（分子）の構造'!M$53), NA())</f>
        <v>673978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510712775</v>
      </c>
      <c r="S5" s="615"/>
      <c r="T5" s="615"/>
      <c r="U5" s="615"/>
      <c r="V5" s="615"/>
      <c r="W5" s="615"/>
      <c r="X5" s="615"/>
      <c r="Y5" s="616"/>
      <c r="Z5" s="617">
        <v>47.6</v>
      </c>
      <c r="AA5" s="617"/>
      <c r="AB5" s="617"/>
      <c r="AC5" s="617"/>
      <c r="AD5" s="618">
        <v>466355351</v>
      </c>
      <c r="AE5" s="618"/>
      <c r="AF5" s="618"/>
      <c r="AG5" s="618"/>
      <c r="AH5" s="618"/>
      <c r="AI5" s="618"/>
      <c r="AJ5" s="618"/>
      <c r="AK5" s="618"/>
      <c r="AL5" s="619">
        <v>84.4</v>
      </c>
      <c r="AM5" s="620"/>
      <c r="AN5" s="620"/>
      <c r="AO5" s="621"/>
      <c r="AP5" s="611" t="s">
        <v>209</v>
      </c>
      <c r="AQ5" s="612"/>
      <c r="AR5" s="612"/>
      <c r="AS5" s="612"/>
      <c r="AT5" s="612"/>
      <c r="AU5" s="612"/>
      <c r="AV5" s="612"/>
      <c r="AW5" s="612"/>
      <c r="AX5" s="612"/>
      <c r="AY5" s="612"/>
      <c r="AZ5" s="612"/>
      <c r="BA5" s="612"/>
      <c r="BB5" s="612"/>
      <c r="BC5" s="612"/>
      <c r="BD5" s="612"/>
      <c r="BE5" s="612"/>
      <c r="BF5" s="613"/>
      <c r="BG5" s="625">
        <v>450476597</v>
      </c>
      <c r="BH5" s="626"/>
      <c r="BI5" s="626"/>
      <c r="BJ5" s="626"/>
      <c r="BK5" s="626"/>
      <c r="BL5" s="626"/>
      <c r="BM5" s="626"/>
      <c r="BN5" s="627"/>
      <c r="BO5" s="628">
        <v>88.2</v>
      </c>
      <c r="BP5" s="628"/>
      <c r="BQ5" s="628"/>
      <c r="BR5" s="628"/>
      <c r="BS5" s="629">
        <v>7341532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6418615</v>
      </c>
      <c r="S6" s="626"/>
      <c r="T6" s="626"/>
      <c r="U6" s="626"/>
      <c r="V6" s="626"/>
      <c r="W6" s="626"/>
      <c r="X6" s="626"/>
      <c r="Y6" s="627"/>
      <c r="Z6" s="628">
        <v>0.6</v>
      </c>
      <c r="AA6" s="628"/>
      <c r="AB6" s="628"/>
      <c r="AC6" s="628"/>
      <c r="AD6" s="629">
        <v>6418615</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450476597</v>
      </c>
      <c r="BH6" s="626"/>
      <c r="BI6" s="626"/>
      <c r="BJ6" s="626"/>
      <c r="BK6" s="626"/>
      <c r="BL6" s="626"/>
      <c r="BM6" s="626"/>
      <c r="BN6" s="627"/>
      <c r="BO6" s="628">
        <v>88.2</v>
      </c>
      <c r="BP6" s="628"/>
      <c r="BQ6" s="628"/>
      <c r="BR6" s="628"/>
      <c r="BS6" s="629">
        <v>7341532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2289537</v>
      </c>
      <c r="CS6" s="626"/>
      <c r="CT6" s="626"/>
      <c r="CU6" s="626"/>
      <c r="CV6" s="626"/>
      <c r="CW6" s="626"/>
      <c r="CX6" s="626"/>
      <c r="CY6" s="627"/>
      <c r="CZ6" s="628">
        <v>0.2</v>
      </c>
      <c r="DA6" s="628"/>
      <c r="DB6" s="628"/>
      <c r="DC6" s="628"/>
      <c r="DD6" s="634" t="s">
        <v>216</v>
      </c>
      <c r="DE6" s="626"/>
      <c r="DF6" s="626"/>
      <c r="DG6" s="626"/>
      <c r="DH6" s="626"/>
      <c r="DI6" s="626"/>
      <c r="DJ6" s="626"/>
      <c r="DK6" s="626"/>
      <c r="DL6" s="626"/>
      <c r="DM6" s="626"/>
      <c r="DN6" s="626"/>
      <c r="DO6" s="626"/>
      <c r="DP6" s="627"/>
      <c r="DQ6" s="634">
        <v>2202555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470414</v>
      </c>
      <c r="S7" s="626"/>
      <c r="T7" s="626"/>
      <c r="U7" s="626"/>
      <c r="V7" s="626"/>
      <c r="W7" s="626"/>
      <c r="X7" s="626"/>
      <c r="Y7" s="627"/>
      <c r="Z7" s="628">
        <v>0</v>
      </c>
      <c r="AA7" s="628"/>
      <c r="AB7" s="628"/>
      <c r="AC7" s="628"/>
      <c r="AD7" s="629">
        <v>470414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226993064</v>
      </c>
      <c r="BH7" s="626"/>
      <c r="BI7" s="626"/>
      <c r="BJ7" s="626"/>
      <c r="BK7" s="626"/>
      <c r="BL7" s="626"/>
      <c r="BM7" s="626"/>
      <c r="BN7" s="627"/>
      <c r="BO7" s="628">
        <v>44.4</v>
      </c>
      <c r="BP7" s="628"/>
      <c r="BQ7" s="628"/>
      <c r="BR7" s="628"/>
      <c r="BS7" s="629">
        <v>7341532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54124676</v>
      </c>
      <c r="CS7" s="626"/>
      <c r="CT7" s="626"/>
      <c r="CU7" s="626"/>
      <c r="CV7" s="626"/>
      <c r="CW7" s="626"/>
      <c r="CX7" s="626"/>
      <c r="CY7" s="627"/>
      <c r="CZ7" s="628">
        <v>5.0999999999999996</v>
      </c>
      <c r="DA7" s="628"/>
      <c r="DB7" s="628"/>
      <c r="DC7" s="628"/>
      <c r="DD7" s="634">
        <v>2185787</v>
      </c>
      <c r="DE7" s="626"/>
      <c r="DF7" s="626"/>
      <c r="DG7" s="626"/>
      <c r="DH7" s="626"/>
      <c r="DI7" s="626"/>
      <c r="DJ7" s="626"/>
      <c r="DK7" s="626"/>
      <c r="DL7" s="626"/>
      <c r="DM7" s="626"/>
      <c r="DN7" s="626"/>
      <c r="DO7" s="626"/>
      <c r="DP7" s="627"/>
      <c r="DQ7" s="634">
        <v>44027565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2219328</v>
      </c>
      <c r="S8" s="626"/>
      <c r="T8" s="626"/>
      <c r="U8" s="626"/>
      <c r="V8" s="626"/>
      <c r="W8" s="626"/>
      <c r="X8" s="626"/>
      <c r="Y8" s="627"/>
      <c r="Z8" s="628">
        <v>0.2</v>
      </c>
      <c r="AA8" s="628"/>
      <c r="AB8" s="628"/>
      <c r="AC8" s="628"/>
      <c r="AD8" s="629">
        <v>2219328</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3704098</v>
      </c>
      <c r="BH8" s="626"/>
      <c r="BI8" s="626"/>
      <c r="BJ8" s="626"/>
      <c r="BK8" s="626"/>
      <c r="BL8" s="626"/>
      <c r="BM8" s="626"/>
      <c r="BN8" s="627"/>
      <c r="BO8" s="628">
        <v>0.7</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413808475</v>
      </c>
      <c r="CS8" s="626"/>
      <c r="CT8" s="626"/>
      <c r="CU8" s="626"/>
      <c r="CV8" s="626"/>
      <c r="CW8" s="626"/>
      <c r="CX8" s="626"/>
      <c r="CY8" s="627"/>
      <c r="CZ8" s="628">
        <v>39</v>
      </c>
      <c r="DA8" s="628"/>
      <c r="DB8" s="628"/>
      <c r="DC8" s="628"/>
      <c r="DD8" s="634">
        <v>5038301</v>
      </c>
      <c r="DE8" s="626"/>
      <c r="DF8" s="626"/>
      <c r="DG8" s="626"/>
      <c r="DH8" s="626"/>
      <c r="DI8" s="626"/>
      <c r="DJ8" s="626"/>
      <c r="DK8" s="626"/>
      <c r="DL8" s="626"/>
      <c r="DM8" s="626"/>
      <c r="DN8" s="626"/>
      <c r="DO8" s="626"/>
      <c r="DP8" s="627"/>
      <c r="DQ8" s="634">
        <v>201303211</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1149808</v>
      </c>
      <c r="S9" s="626"/>
      <c r="T9" s="626"/>
      <c r="U9" s="626"/>
      <c r="V9" s="626"/>
      <c r="W9" s="626"/>
      <c r="X9" s="626"/>
      <c r="Y9" s="627"/>
      <c r="Z9" s="628">
        <v>0.1</v>
      </c>
      <c r="AA9" s="628"/>
      <c r="AB9" s="628"/>
      <c r="AC9" s="628"/>
      <c r="AD9" s="629">
        <v>1149808</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159033284</v>
      </c>
      <c r="BH9" s="626"/>
      <c r="BI9" s="626"/>
      <c r="BJ9" s="626"/>
      <c r="BK9" s="626"/>
      <c r="BL9" s="626"/>
      <c r="BM9" s="626"/>
      <c r="BN9" s="627"/>
      <c r="BO9" s="628">
        <v>31.1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70191478</v>
      </c>
      <c r="CS9" s="626"/>
      <c r="CT9" s="626"/>
      <c r="CU9" s="626"/>
      <c r="CV9" s="626"/>
      <c r="CW9" s="626"/>
      <c r="CX9" s="626"/>
      <c r="CY9" s="627"/>
      <c r="CZ9" s="628">
        <v>6.6</v>
      </c>
      <c r="DA9" s="628"/>
      <c r="DB9" s="628"/>
      <c r="DC9" s="628"/>
      <c r="DD9" s="634">
        <v>3278646</v>
      </c>
      <c r="DE9" s="626"/>
      <c r="DF9" s="626"/>
      <c r="DG9" s="626"/>
      <c r="DH9" s="626"/>
      <c r="DI9" s="626"/>
      <c r="DJ9" s="626"/>
      <c r="DK9" s="626"/>
      <c r="DL9" s="626"/>
      <c r="DM9" s="626"/>
      <c r="DN9" s="626"/>
      <c r="DO9" s="626"/>
      <c r="DP9" s="627"/>
      <c r="DQ9" s="634">
        <v>55210136</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45209779</v>
      </c>
      <c r="S10" s="626"/>
      <c r="T10" s="626"/>
      <c r="U10" s="626"/>
      <c r="V10" s="626"/>
      <c r="W10" s="626"/>
      <c r="X10" s="626"/>
      <c r="Y10" s="627"/>
      <c r="Z10" s="628">
        <v>4.2</v>
      </c>
      <c r="AA10" s="628"/>
      <c r="AB10" s="628"/>
      <c r="AC10" s="628"/>
      <c r="AD10" s="629">
        <v>45209779</v>
      </c>
      <c r="AE10" s="629"/>
      <c r="AF10" s="629"/>
      <c r="AG10" s="629"/>
      <c r="AH10" s="629"/>
      <c r="AI10" s="629"/>
      <c r="AJ10" s="629"/>
      <c r="AK10" s="629"/>
      <c r="AL10" s="630">
        <v>8.1999999999999993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11504716</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149280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145445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79878</v>
      </c>
      <c r="S11" s="626"/>
      <c r="T11" s="626"/>
      <c r="U11" s="626"/>
      <c r="V11" s="626"/>
      <c r="W11" s="626"/>
      <c r="X11" s="626"/>
      <c r="Y11" s="627"/>
      <c r="Z11" s="628">
        <v>0</v>
      </c>
      <c r="AA11" s="628"/>
      <c r="AB11" s="628"/>
      <c r="AC11" s="628"/>
      <c r="AD11" s="629">
        <v>79878</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52750966</v>
      </c>
      <c r="BH11" s="626"/>
      <c r="BI11" s="626"/>
      <c r="BJ11" s="626"/>
      <c r="BK11" s="626"/>
      <c r="BL11" s="626"/>
      <c r="BM11" s="626"/>
      <c r="BN11" s="627"/>
      <c r="BO11" s="628">
        <v>10.3</v>
      </c>
      <c r="BP11" s="628"/>
      <c r="BQ11" s="628"/>
      <c r="BR11" s="628"/>
      <c r="BS11" s="634">
        <v>7341532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1337744</v>
      </c>
      <c r="CS11" s="626"/>
      <c r="CT11" s="626"/>
      <c r="CU11" s="626"/>
      <c r="CV11" s="626"/>
      <c r="CW11" s="626"/>
      <c r="CX11" s="626"/>
      <c r="CY11" s="627"/>
      <c r="CZ11" s="628">
        <v>0.1</v>
      </c>
      <c r="DA11" s="628"/>
      <c r="DB11" s="628"/>
      <c r="DC11" s="628"/>
      <c r="DD11" s="634">
        <v>195013</v>
      </c>
      <c r="DE11" s="626"/>
      <c r="DF11" s="626"/>
      <c r="DG11" s="626"/>
      <c r="DH11" s="626"/>
      <c r="DI11" s="626"/>
      <c r="DJ11" s="626"/>
      <c r="DK11" s="626"/>
      <c r="DL11" s="626"/>
      <c r="DM11" s="626"/>
      <c r="DN11" s="626"/>
      <c r="DO11" s="626"/>
      <c r="DP11" s="627"/>
      <c r="DQ11" s="634">
        <v>1125135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203607025</v>
      </c>
      <c r="BH12" s="626"/>
      <c r="BI12" s="626"/>
      <c r="BJ12" s="626"/>
      <c r="BK12" s="626"/>
      <c r="BL12" s="626"/>
      <c r="BM12" s="626"/>
      <c r="BN12" s="627"/>
      <c r="BO12" s="628">
        <v>39.9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89276609</v>
      </c>
      <c r="CS12" s="626"/>
      <c r="CT12" s="626"/>
      <c r="CU12" s="626"/>
      <c r="CV12" s="626"/>
      <c r="CW12" s="626"/>
      <c r="CX12" s="626"/>
      <c r="CY12" s="627"/>
      <c r="CZ12" s="628">
        <v>8.4</v>
      </c>
      <c r="DA12" s="628"/>
      <c r="DB12" s="628"/>
      <c r="DC12" s="628"/>
      <c r="DD12" s="634">
        <v>4568425</v>
      </c>
      <c r="DE12" s="626"/>
      <c r="DF12" s="626"/>
      <c r="DG12" s="626"/>
      <c r="DH12" s="626"/>
      <c r="DI12" s="626"/>
      <c r="DJ12" s="626"/>
      <c r="DK12" s="626"/>
      <c r="DL12" s="626"/>
      <c r="DM12" s="626"/>
      <c r="DN12" s="626"/>
      <c r="DO12" s="626"/>
      <c r="DP12" s="627"/>
      <c r="DQ12" s="634">
        <v>8099090</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2562477</v>
      </c>
      <c r="S13" s="626"/>
      <c r="T13" s="626"/>
      <c r="U13" s="626"/>
      <c r="V13" s="626"/>
      <c r="W13" s="626"/>
      <c r="X13" s="626"/>
      <c r="Y13" s="627"/>
      <c r="Z13" s="628">
        <v>0.2</v>
      </c>
      <c r="AA13" s="628"/>
      <c r="AB13" s="628"/>
      <c r="AC13" s="628"/>
      <c r="AD13" s="629">
        <v>2562477</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202610550</v>
      </c>
      <c r="BH13" s="626"/>
      <c r="BI13" s="626"/>
      <c r="BJ13" s="626"/>
      <c r="BK13" s="626"/>
      <c r="BL13" s="626"/>
      <c r="BM13" s="626"/>
      <c r="BN13" s="627"/>
      <c r="BO13" s="628">
        <v>39.700000000000003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143501706</v>
      </c>
      <c r="CS13" s="626"/>
      <c r="CT13" s="626"/>
      <c r="CU13" s="626"/>
      <c r="CV13" s="626"/>
      <c r="CW13" s="626"/>
      <c r="CX13" s="626"/>
      <c r="CY13" s="627"/>
      <c r="CZ13" s="628">
        <v>13.5</v>
      </c>
      <c r="DA13" s="628"/>
      <c r="DB13" s="628"/>
      <c r="DC13" s="628"/>
      <c r="DD13" s="634">
        <v>62720442</v>
      </c>
      <c r="DE13" s="626"/>
      <c r="DF13" s="626"/>
      <c r="DG13" s="626"/>
      <c r="DH13" s="626"/>
      <c r="DI13" s="626"/>
      <c r="DJ13" s="626"/>
      <c r="DK13" s="626"/>
      <c r="DL13" s="626"/>
      <c r="DM13" s="626"/>
      <c r="DN13" s="626"/>
      <c r="DO13" s="626"/>
      <c r="DP13" s="627"/>
      <c r="DQ13" s="634">
        <v>76879834</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v>13422399</v>
      </c>
      <c r="S14" s="626"/>
      <c r="T14" s="626"/>
      <c r="U14" s="626"/>
      <c r="V14" s="626"/>
      <c r="W14" s="626"/>
      <c r="X14" s="626"/>
      <c r="Y14" s="627"/>
      <c r="Z14" s="628">
        <v>1.3</v>
      </c>
      <c r="AA14" s="628"/>
      <c r="AB14" s="628"/>
      <c r="AC14" s="628"/>
      <c r="AD14" s="629">
        <v>13422399</v>
      </c>
      <c r="AE14" s="629"/>
      <c r="AF14" s="629"/>
      <c r="AG14" s="629"/>
      <c r="AH14" s="629"/>
      <c r="AI14" s="629"/>
      <c r="AJ14" s="629"/>
      <c r="AK14" s="629"/>
      <c r="AL14" s="630">
        <v>2.4</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2277285</v>
      </c>
      <c r="BH14" s="626"/>
      <c r="BI14" s="626"/>
      <c r="BJ14" s="626"/>
      <c r="BK14" s="626"/>
      <c r="BL14" s="626"/>
      <c r="BM14" s="626"/>
      <c r="BN14" s="627"/>
      <c r="BO14" s="628">
        <v>0.4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26099945</v>
      </c>
      <c r="CS14" s="626"/>
      <c r="CT14" s="626"/>
      <c r="CU14" s="626"/>
      <c r="CV14" s="626"/>
      <c r="CW14" s="626"/>
      <c r="CX14" s="626"/>
      <c r="CY14" s="627"/>
      <c r="CZ14" s="628">
        <v>2.5</v>
      </c>
      <c r="DA14" s="628"/>
      <c r="DB14" s="628"/>
      <c r="DC14" s="628"/>
      <c r="DD14" s="634">
        <v>1053289</v>
      </c>
      <c r="DE14" s="626"/>
      <c r="DF14" s="626"/>
      <c r="DG14" s="626"/>
      <c r="DH14" s="626"/>
      <c r="DI14" s="626"/>
      <c r="DJ14" s="626"/>
      <c r="DK14" s="626"/>
      <c r="DL14" s="626"/>
      <c r="DM14" s="626"/>
      <c r="DN14" s="626"/>
      <c r="DO14" s="626"/>
      <c r="DP14" s="627"/>
      <c r="DQ14" s="634">
        <v>24863416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1288605</v>
      </c>
      <c r="S15" s="626"/>
      <c r="T15" s="626"/>
      <c r="U15" s="626"/>
      <c r="V15" s="626"/>
      <c r="W15" s="626"/>
      <c r="X15" s="626"/>
      <c r="Y15" s="627"/>
      <c r="Z15" s="628">
        <v>0.1</v>
      </c>
      <c r="AA15" s="628"/>
      <c r="AB15" s="628"/>
      <c r="AC15" s="628"/>
      <c r="AD15" s="629">
        <v>1288605</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17599223</v>
      </c>
      <c r="BH15" s="626"/>
      <c r="BI15" s="626"/>
      <c r="BJ15" s="626"/>
      <c r="BK15" s="626"/>
      <c r="BL15" s="626"/>
      <c r="BM15" s="626"/>
      <c r="BN15" s="627"/>
      <c r="BO15" s="628">
        <v>3.4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86578432</v>
      </c>
      <c r="CS15" s="626"/>
      <c r="CT15" s="626"/>
      <c r="CU15" s="626"/>
      <c r="CV15" s="626"/>
      <c r="CW15" s="626"/>
      <c r="CX15" s="626"/>
      <c r="CY15" s="627"/>
      <c r="CZ15" s="628">
        <v>8.1999999999999993</v>
      </c>
      <c r="DA15" s="628"/>
      <c r="DB15" s="628"/>
      <c r="DC15" s="628"/>
      <c r="DD15" s="634">
        <v>14517128</v>
      </c>
      <c r="DE15" s="626"/>
      <c r="DF15" s="626"/>
      <c r="DG15" s="626"/>
      <c r="DH15" s="626"/>
      <c r="DI15" s="626"/>
      <c r="DJ15" s="626"/>
      <c r="DK15" s="626"/>
      <c r="DL15" s="626"/>
      <c r="DM15" s="626"/>
      <c r="DN15" s="626"/>
      <c r="DO15" s="626"/>
      <c r="DP15" s="627"/>
      <c r="DQ15" s="634">
        <v>69793555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5243830</v>
      </c>
      <c r="S16" s="626"/>
      <c r="T16" s="626"/>
      <c r="U16" s="626"/>
      <c r="V16" s="626"/>
      <c r="W16" s="626"/>
      <c r="X16" s="626"/>
      <c r="Y16" s="627"/>
      <c r="Z16" s="628">
        <v>0.5</v>
      </c>
      <c r="AA16" s="628"/>
      <c r="AB16" s="628"/>
      <c r="AC16" s="628"/>
      <c r="AD16" s="629">
        <v>4508158</v>
      </c>
      <c r="AE16" s="629"/>
      <c r="AF16" s="629"/>
      <c r="AG16" s="629"/>
      <c r="AH16" s="629"/>
      <c r="AI16" s="629"/>
      <c r="AJ16" s="629"/>
      <c r="AK16" s="629"/>
      <c r="AL16" s="630">
        <v>0.8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4508158</v>
      </c>
      <c r="S17" s="626"/>
      <c r="T17" s="626"/>
      <c r="U17" s="626"/>
      <c r="V17" s="626"/>
      <c r="W17" s="626"/>
      <c r="X17" s="626"/>
      <c r="Y17" s="627"/>
      <c r="Z17" s="628">
        <v>0.4</v>
      </c>
      <c r="AA17" s="628"/>
      <c r="AB17" s="628"/>
      <c r="AC17" s="628"/>
      <c r="AD17" s="629">
        <v>4508158</v>
      </c>
      <c r="AE17" s="629"/>
      <c r="AF17" s="629"/>
      <c r="AG17" s="629"/>
      <c r="AH17" s="629"/>
      <c r="AI17" s="629"/>
      <c r="AJ17" s="629"/>
      <c r="AK17" s="629"/>
      <c r="AL17" s="630">
        <v>0.8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140521814</v>
      </c>
      <c r="CS17" s="626"/>
      <c r="CT17" s="626"/>
      <c r="CU17" s="626"/>
      <c r="CV17" s="626"/>
      <c r="CW17" s="626"/>
      <c r="CX17" s="626"/>
      <c r="CY17" s="627"/>
      <c r="CZ17" s="628">
        <v>13.3</v>
      </c>
      <c r="DA17" s="628"/>
      <c r="DB17" s="628"/>
      <c r="DC17" s="628"/>
      <c r="DD17" s="634" t="s">
        <v>111</v>
      </c>
      <c r="DE17" s="626"/>
      <c r="DF17" s="626"/>
      <c r="DG17" s="626"/>
      <c r="DH17" s="626"/>
      <c r="DI17" s="626"/>
      <c r="DJ17" s="626"/>
      <c r="DK17" s="626"/>
      <c r="DL17" s="626"/>
      <c r="DM17" s="626"/>
      <c r="DN17" s="626"/>
      <c r="DO17" s="626"/>
      <c r="DP17" s="627"/>
      <c r="DQ17" s="634">
        <v>121831144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735519</v>
      </c>
      <c r="S18" s="626"/>
      <c r="T18" s="626"/>
      <c r="U18" s="626"/>
      <c r="V18" s="626"/>
      <c r="W18" s="626"/>
      <c r="X18" s="626"/>
      <c r="Y18" s="627"/>
      <c r="Z18" s="628">
        <v>0.1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32033195</v>
      </c>
      <c r="CS18" s="626"/>
      <c r="CT18" s="626"/>
      <c r="CU18" s="626"/>
      <c r="CV18" s="626"/>
      <c r="CW18" s="626"/>
      <c r="CX18" s="626"/>
      <c r="CY18" s="627"/>
      <c r="CZ18" s="628">
        <v>3</v>
      </c>
      <c r="DA18" s="628"/>
      <c r="DB18" s="628"/>
      <c r="DC18" s="628"/>
      <c r="DD18" s="634" t="s">
        <v>111</v>
      </c>
      <c r="DE18" s="626"/>
      <c r="DF18" s="626"/>
      <c r="DG18" s="626"/>
      <c r="DH18" s="626"/>
      <c r="DI18" s="626"/>
      <c r="DJ18" s="626"/>
      <c r="DK18" s="626"/>
      <c r="DL18" s="626"/>
      <c r="DM18" s="626"/>
      <c r="DN18" s="626"/>
      <c r="DO18" s="626"/>
      <c r="DP18" s="627"/>
      <c r="DQ18" s="634">
        <v>28241035</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153</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60236178</v>
      </c>
      <c r="BH19" s="626"/>
      <c r="BI19" s="626"/>
      <c r="BJ19" s="626"/>
      <c r="BK19" s="626"/>
      <c r="BL19" s="626"/>
      <c r="BM19" s="626"/>
      <c r="BN19" s="627"/>
      <c r="BO19" s="628">
        <v>11.8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588777908</v>
      </c>
      <c r="S20" s="626"/>
      <c r="T20" s="626"/>
      <c r="U20" s="626"/>
      <c r="V20" s="626"/>
      <c r="W20" s="626"/>
      <c r="X20" s="626"/>
      <c r="Y20" s="627"/>
      <c r="Z20" s="628">
        <v>54.9</v>
      </c>
      <c r="AA20" s="628"/>
      <c r="AB20" s="628"/>
      <c r="AC20" s="628"/>
      <c r="AD20" s="629">
        <v>543684812</v>
      </c>
      <c r="AE20" s="629"/>
      <c r="AF20" s="629"/>
      <c r="AG20" s="629"/>
      <c r="AH20" s="629"/>
      <c r="AI20" s="629"/>
      <c r="AJ20" s="629"/>
      <c r="AK20" s="629"/>
      <c r="AL20" s="630">
        <v>98.4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60236178</v>
      </c>
      <c r="BH20" s="626"/>
      <c r="BI20" s="626"/>
      <c r="BJ20" s="626"/>
      <c r="BK20" s="626"/>
      <c r="BL20" s="626"/>
      <c r="BM20" s="626"/>
      <c r="BN20" s="627"/>
      <c r="BO20" s="628">
        <v>11.8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1059912891</v>
      </c>
      <c r="CS20" s="626"/>
      <c r="CT20" s="626"/>
      <c r="CU20" s="626"/>
      <c r="CV20" s="626"/>
      <c r="CW20" s="626"/>
      <c r="CX20" s="626"/>
      <c r="CY20" s="627"/>
      <c r="CZ20" s="628">
        <v>100</v>
      </c>
      <c r="DA20" s="628"/>
      <c r="DB20" s="628"/>
      <c r="DC20" s="628"/>
      <c r="DD20" s="634">
        <v>93557031</v>
      </c>
      <c r="DE20" s="626"/>
      <c r="DF20" s="626"/>
      <c r="DG20" s="626"/>
      <c r="DH20" s="626"/>
      <c r="DI20" s="626"/>
      <c r="DJ20" s="626"/>
      <c r="DK20" s="626"/>
      <c r="DL20" s="626"/>
      <c r="DM20" s="626"/>
      <c r="DN20" s="626"/>
      <c r="DO20" s="626"/>
      <c r="DP20" s="627"/>
      <c r="DQ20" s="634">
        <v>633722121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889589</v>
      </c>
      <c r="S21" s="626"/>
      <c r="T21" s="626"/>
      <c r="U21" s="626"/>
      <c r="V21" s="626"/>
      <c r="W21" s="626"/>
      <c r="X21" s="626"/>
      <c r="Y21" s="627"/>
      <c r="Z21" s="628">
        <v>0.1</v>
      </c>
      <c r="AA21" s="628"/>
      <c r="AB21" s="628"/>
      <c r="AC21" s="628"/>
      <c r="AD21" s="629">
        <v>889589</v>
      </c>
      <c r="AE21" s="629"/>
      <c r="AF21" s="629"/>
      <c r="AG21" s="629"/>
      <c r="AH21" s="629"/>
      <c r="AI21" s="629"/>
      <c r="AJ21" s="629"/>
      <c r="AK21" s="629"/>
      <c r="AL21" s="630">
        <v>0.2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8302663</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15878754</v>
      </c>
      <c r="BH22" s="626"/>
      <c r="BI22" s="626"/>
      <c r="BJ22" s="626"/>
      <c r="BK22" s="626"/>
      <c r="BL22" s="626"/>
      <c r="BM22" s="626"/>
      <c r="BN22" s="627"/>
      <c r="BO22" s="628">
        <v>3.1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36839677</v>
      </c>
      <c r="S23" s="626"/>
      <c r="T23" s="626"/>
      <c r="U23" s="626"/>
      <c r="V23" s="626"/>
      <c r="W23" s="626"/>
      <c r="X23" s="626"/>
      <c r="Y23" s="627"/>
      <c r="Z23" s="628">
        <v>3.4</v>
      </c>
      <c r="AA23" s="628"/>
      <c r="AB23" s="628"/>
      <c r="AC23" s="628"/>
      <c r="AD23" s="629">
        <v>5938078</v>
      </c>
      <c r="AE23" s="629"/>
      <c r="AF23" s="629"/>
      <c r="AG23" s="629"/>
      <c r="AH23" s="629"/>
      <c r="AI23" s="629"/>
      <c r="AJ23" s="629"/>
      <c r="AK23" s="629"/>
      <c r="AL23" s="630">
        <v>1.1000000000000001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44357424</v>
      </c>
      <c r="BH23" s="626"/>
      <c r="BI23" s="626"/>
      <c r="BJ23" s="626"/>
      <c r="BK23" s="626"/>
      <c r="BL23" s="626"/>
      <c r="BM23" s="626"/>
      <c r="BN23" s="627"/>
      <c r="BO23" s="628">
        <v>8.6999999999999993</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6553937</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590868617</v>
      </c>
      <c r="CS24" s="615"/>
      <c r="CT24" s="615"/>
      <c r="CU24" s="615"/>
      <c r="CV24" s="615"/>
      <c r="CW24" s="615"/>
      <c r="CX24" s="615"/>
      <c r="CY24" s="616"/>
      <c r="CZ24" s="652">
        <v>55.7</v>
      </c>
      <c r="DA24" s="653"/>
      <c r="DB24" s="653"/>
      <c r="DC24" s="654"/>
      <c r="DD24" s="651">
        <v>364335244</v>
      </c>
      <c r="DE24" s="615"/>
      <c r="DF24" s="615"/>
      <c r="DG24" s="615"/>
      <c r="DH24" s="615"/>
      <c r="DI24" s="615"/>
      <c r="DJ24" s="615"/>
      <c r="DK24" s="616"/>
      <c r="DL24" s="651">
        <v>359491097</v>
      </c>
      <c r="DM24" s="615"/>
      <c r="DN24" s="615"/>
      <c r="DO24" s="615"/>
      <c r="DP24" s="615"/>
      <c r="DQ24" s="615"/>
      <c r="DR24" s="615"/>
      <c r="DS24" s="615"/>
      <c r="DT24" s="615"/>
      <c r="DU24" s="615"/>
      <c r="DV24" s="616"/>
      <c r="DW24" s="619">
        <v>62.9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174139691</v>
      </c>
      <c r="S25" s="626"/>
      <c r="T25" s="626"/>
      <c r="U25" s="626"/>
      <c r="V25" s="626"/>
      <c r="W25" s="626"/>
      <c r="X25" s="626"/>
      <c r="Y25" s="627"/>
      <c r="Z25" s="628">
        <v>16.2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161429460</v>
      </c>
      <c r="CS25" s="657"/>
      <c r="CT25" s="657"/>
      <c r="CU25" s="657"/>
      <c r="CV25" s="657"/>
      <c r="CW25" s="657"/>
      <c r="CX25" s="657"/>
      <c r="CY25" s="658"/>
      <c r="CZ25" s="659">
        <v>15.2</v>
      </c>
      <c r="DA25" s="660"/>
      <c r="DB25" s="660"/>
      <c r="DC25" s="661"/>
      <c r="DD25" s="634">
        <v>142260112</v>
      </c>
      <c r="DE25" s="657"/>
      <c r="DF25" s="657"/>
      <c r="DG25" s="657"/>
      <c r="DH25" s="657"/>
      <c r="DI25" s="657"/>
      <c r="DJ25" s="657"/>
      <c r="DK25" s="658"/>
      <c r="DL25" s="634">
        <v>140358221</v>
      </c>
      <c r="DM25" s="657"/>
      <c r="DN25" s="657"/>
      <c r="DO25" s="657"/>
      <c r="DP25" s="657"/>
      <c r="DQ25" s="657"/>
      <c r="DR25" s="657"/>
      <c r="DS25" s="657"/>
      <c r="DT25" s="657"/>
      <c r="DU25" s="657"/>
      <c r="DV25" s="658"/>
      <c r="DW25" s="630">
        <v>24.6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7759</v>
      </c>
      <c r="S26" s="626"/>
      <c r="T26" s="626"/>
      <c r="U26" s="626"/>
      <c r="V26" s="626"/>
      <c r="W26" s="626"/>
      <c r="X26" s="626"/>
      <c r="Y26" s="627"/>
      <c r="Z26" s="628">
        <v>0</v>
      </c>
      <c r="AA26" s="628"/>
      <c r="AB26" s="628"/>
      <c r="AC26" s="628"/>
      <c r="AD26" s="629">
        <v>7759</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108763385</v>
      </c>
      <c r="CS26" s="626"/>
      <c r="CT26" s="626"/>
      <c r="CU26" s="626"/>
      <c r="CV26" s="626"/>
      <c r="CW26" s="626"/>
      <c r="CX26" s="626"/>
      <c r="CY26" s="627"/>
      <c r="CZ26" s="659">
        <v>10.3</v>
      </c>
      <c r="DA26" s="660"/>
      <c r="DB26" s="660"/>
      <c r="DC26" s="661"/>
      <c r="DD26" s="634">
        <v>91573357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49401729</v>
      </c>
      <c r="S27" s="626"/>
      <c r="T27" s="626"/>
      <c r="U27" s="626"/>
      <c r="V27" s="626"/>
      <c r="W27" s="626"/>
      <c r="X27" s="626"/>
      <c r="Y27" s="627"/>
      <c r="Z27" s="628">
        <v>4.5999999999999996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510712775</v>
      </c>
      <c r="BH27" s="626"/>
      <c r="BI27" s="626"/>
      <c r="BJ27" s="626"/>
      <c r="BK27" s="626"/>
      <c r="BL27" s="626"/>
      <c r="BM27" s="626"/>
      <c r="BN27" s="627"/>
      <c r="BO27" s="628">
        <v>100</v>
      </c>
      <c r="BP27" s="628"/>
      <c r="BQ27" s="628"/>
      <c r="BR27" s="628"/>
      <c r="BS27" s="634">
        <v>7341532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289316698</v>
      </c>
      <c r="CS27" s="657"/>
      <c r="CT27" s="657"/>
      <c r="CU27" s="657"/>
      <c r="CV27" s="657"/>
      <c r="CW27" s="657"/>
      <c r="CX27" s="657"/>
      <c r="CY27" s="658"/>
      <c r="CZ27" s="659">
        <v>27.3</v>
      </c>
      <c r="DA27" s="660"/>
      <c r="DB27" s="660"/>
      <c r="DC27" s="661"/>
      <c r="DD27" s="634">
        <v>100643343</v>
      </c>
      <c r="DE27" s="657"/>
      <c r="DF27" s="657"/>
      <c r="DG27" s="657"/>
      <c r="DH27" s="657"/>
      <c r="DI27" s="657"/>
      <c r="DJ27" s="657"/>
      <c r="DK27" s="658"/>
      <c r="DL27" s="634">
        <v>100636243</v>
      </c>
      <c r="DM27" s="657"/>
      <c r="DN27" s="657"/>
      <c r="DO27" s="657"/>
      <c r="DP27" s="657"/>
      <c r="DQ27" s="657"/>
      <c r="DR27" s="657"/>
      <c r="DS27" s="657"/>
      <c r="DT27" s="657"/>
      <c r="DU27" s="657"/>
      <c r="DV27" s="658"/>
      <c r="DW27" s="630">
        <v>17.600000000000001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6162866</v>
      </c>
      <c r="S28" s="626"/>
      <c r="T28" s="626"/>
      <c r="U28" s="626"/>
      <c r="V28" s="626"/>
      <c r="W28" s="626"/>
      <c r="X28" s="626"/>
      <c r="Y28" s="627"/>
      <c r="Z28" s="628">
        <v>0.6</v>
      </c>
      <c r="AA28" s="628"/>
      <c r="AB28" s="628"/>
      <c r="AC28" s="628"/>
      <c r="AD28" s="629">
        <v>1515989</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140122459</v>
      </c>
      <c r="CS28" s="626"/>
      <c r="CT28" s="626"/>
      <c r="CU28" s="626"/>
      <c r="CV28" s="626"/>
      <c r="CW28" s="626"/>
      <c r="CX28" s="626"/>
      <c r="CY28" s="627"/>
      <c r="CZ28" s="659">
        <v>13.2</v>
      </c>
      <c r="DA28" s="660"/>
      <c r="DB28" s="660"/>
      <c r="DC28" s="661"/>
      <c r="DD28" s="634">
        <v>121431789</v>
      </c>
      <c r="DE28" s="626"/>
      <c r="DF28" s="626"/>
      <c r="DG28" s="626"/>
      <c r="DH28" s="626"/>
      <c r="DI28" s="626"/>
      <c r="DJ28" s="626"/>
      <c r="DK28" s="627"/>
      <c r="DL28" s="634">
        <v>118496633</v>
      </c>
      <c r="DM28" s="626"/>
      <c r="DN28" s="626"/>
      <c r="DO28" s="626"/>
      <c r="DP28" s="626"/>
      <c r="DQ28" s="626"/>
      <c r="DR28" s="626"/>
      <c r="DS28" s="626"/>
      <c r="DT28" s="626"/>
      <c r="DU28" s="626"/>
      <c r="DV28" s="627"/>
      <c r="DW28" s="630">
        <v>20.7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481191</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140121963</v>
      </c>
      <c r="CS29" s="657"/>
      <c r="CT29" s="657"/>
      <c r="CU29" s="657"/>
      <c r="CV29" s="657"/>
      <c r="CW29" s="657"/>
      <c r="CX29" s="657"/>
      <c r="CY29" s="658"/>
      <c r="CZ29" s="659">
        <v>13.2</v>
      </c>
      <c r="DA29" s="660"/>
      <c r="DB29" s="660"/>
      <c r="DC29" s="661"/>
      <c r="DD29" s="634">
        <v>121431293</v>
      </c>
      <c r="DE29" s="657"/>
      <c r="DF29" s="657"/>
      <c r="DG29" s="657"/>
      <c r="DH29" s="657"/>
      <c r="DI29" s="657"/>
      <c r="DJ29" s="657"/>
      <c r="DK29" s="658"/>
      <c r="DL29" s="634">
        <v>118496137</v>
      </c>
      <c r="DM29" s="657"/>
      <c r="DN29" s="657"/>
      <c r="DO29" s="657"/>
      <c r="DP29" s="657"/>
      <c r="DQ29" s="657"/>
      <c r="DR29" s="657"/>
      <c r="DS29" s="657"/>
      <c r="DT29" s="657"/>
      <c r="DU29" s="657"/>
      <c r="DV29" s="658"/>
      <c r="DW29" s="630">
        <v>20.7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6274011</v>
      </c>
      <c r="S30" s="626"/>
      <c r="T30" s="626"/>
      <c r="U30" s="626"/>
      <c r="V30" s="626"/>
      <c r="W30" s="626"/>
      <c r="X30" s="626"/>
      <c r="Y30" s="627"/>
      <c r="Z30" s="628">
        <v>0.6</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99.7</v>
      </c>
      <c r="BH30" s="684"/>
      <c r="BI30" s="684"/>
      <c r="BJ30" s="684"/>
      <c r="BK30" s="684"/>
      <c r="BL30" s="684"/>
      <c r="BM30" s="620">
        <v>99.4</v>
      </c>
      <c r="BN30" s="684"/>
      <c r="BO30" s="684"/>
      <c r="BP30" s="684"/>
      <c r="BQ30" s="685"/>
      <c r="BR30" s="683">
        <v>99.7</v>
      </c>
      <c r="BS30" s="684"/>
      <c r="BT30" s="684"/>
      <c r="BU30" s="684"/>
      <c r="BV30" s="684"/>
      <c r="BW30" s="684"/>
      <c r="BX30" s="620">
        <v>99.3</v>
      </c>
      <c r="BY30" s="684"/>
      <c r="BZ30" s="684"/>
      <c r="CA30" s="684"/>
      <c r="CB30" s="685"/>
      <c r="CD30" s="688"/>
      <c r="CE30" s="689"/>
      <c r="CF30" s="639" t="s">
        <v>293</v>
      </c>
      <c r="CG30" s="640"/>
      <c r="CH30" s="640"/>
      <c r="CI30" s="640"/>
      <c r="CJ30" s="640"/>
      <c r="CK30" s="640"/>
      <c r="CL30" s="640"/>
      <c r="CM30" s="640"/>
      <c r="CN30" s="640"/>
      <c r="CO30" s="640"/>
      <c r="CP30" s="640"/>
      <c r="CQ30" s="641"/>
      <c r="CR30" s="625">
        <v>117963571</v>
      </c>
      <c r="CS30" s="626"/>
      <c r="CT30" s="626"/>
      <c r="CU30" s="626"/>
      <c r="CV30" s="626"/>
      <c r="CW30" s="626"/>
      <c r="CX30" s="626"/>
      <c r="CY30" s="627"/>
      <c r="CZ30" s="659">
        <v>11.1</v>
      </c>
      <c r="DA30" s="660"/>
      <c r="DB30" s="660"/>
      <c r="DC30" s="661"/>
      <c r="DD30" s="634">
        <v>101564817</v>
      </c>
      <c r="DE30" s="626"/>
      <c r="DF30" s="626"/>
      <c r="DG30" s="626"/>
      <c r="DH30" s="626"/>
      <c r="DI30" s="626"/>
      <c r="DJ30" s="626"/>
      <c r="DK30" s="627"/>
      <c r="DL30" s="634">
        <v>98629661</v>
      </c>
      <c r="DM30" s="626"/>
      <c r="DN30" s="626"/>
      <c r="DO30" s="626"/>
      <c r="DP30" s="626"/>
      <c r="DQ30" s="626"/>
      <c r="DR30" s="626"/>
      <c r="DS30" s="626"/>
      <c r="DT30" s="626"/>
      <c r="DU30" s="626"/>
      <c r="DV30" s="627"/>
      <c r="DW30" s="630">
        <v>17.3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8450468</v>
      </c>
      <c r="S31" s="626"/>
      <c r="T31" s="626"/>
      <c r="U31" s="626"/>
      <c r="V31" s="626"/>
      <c r="W31" s="626"/>
      <c r="X31" s="626"/>
      <c r="Y31" s="627"/>
      <c r="Z31" s="628">
        <v>0.8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57"/>
      <c r="BI31" s="657"/>
      <c r="BJ31" s="657"/>
      <c r="BK31" s="657"/>
      <c r="BL31" s="657"/>
      <c r="BM31" s="631">
        <v>99</v>
      </c>
      <c r="BN31" s="681"/>
      <c r="BO31" s="681"/>
      <c r="BP31" s="681"/>
      <c r="BQ31" s="682"/>
      <c r="BR31" s="680">
        <v>99.5</v>
      </c>
      <c r="BS31" s="657"/>
      <c r="BT31" s="657"/>
      <c r="BU31" s="657"/>
      <c r="BV31" s="657"/>
      <c r="BW31" s="657"/>
      <c r="BX31" s="631">
        <v>98.8</v>
      </c>
      <c r="BY31" s="681"/>
      <c r="BZ31" s="681"/>
      <c r="CA31" s="681"/>
      <c r="CB31" s="682"/>
      <c r="CD31" s="688"/>
      <c r="CE31" s="689"/>
      <c r="CF31" s="639" t="s">
        <v>297</v>
      </c>
      <c r="CG31" s="640"/>
      <c r="CH31" s="640"/>
      <c r="CI31" s="640"/>
      <c r="CJ31" s="640"/>
      <c r="CK31" s="640"/>
      <c r="CL31" s="640"/>
      <c r="CM31" s="640"/>
      <c r="CN31" s="640"/>
      <c r="CO31" s="640"/>
      <c r="CP31" s="640"/>
      <c r="CQ31" s="641"/>
      <c r="CR31" s="625">
        <v>22158392</v>
      </c>
      <c r="CS31" s="657"/>
      <c r="CT31" s="657"/>
      <c r="CU31" s="657"/>
      <c r="CV31" s="657"/>
      <c r="CW31" s="657"/>
      <c r="CX31" s="657"/>
      <c r="CY31" s="658"/>
      <c r="CZ31" s="659">
        <v>2.1</v>
      </c>
      <c r="DA31" s="660"/>
      <c r="DB31" s="660"/>
      <c r="DC31" s="661"/>
      <c r="DD31" s="634">
        <v>19866476</v>
      </c>
      <c r="DE31" s="657"/>
      <c r="DF31" s="657"/>
      <c r="DG31" s="657"/>
      <c r="DH31" s="657"/>
      <c r="DI31" s="657"/>
      <c r="DJ31" s="657"/>
      <c r="DK31" s="658"/>
      <c r="DL31" s="634">
        <v>19866476</v>
      </c>
      <c r="DM31" s="657"/>
      <c r="DN31" s="657"/>
      <c r="DO31" s="657"/>
      <c r="DP31" s="657"/>
      <c r="DQ31" s="657"/>
      <c r="DR31" s="657"/>
      <c r="DS31" s="657"/>
      <c r="DT31" s="657"/>
      <c r="DU31" s="657"/>
      <c r="DV31" s="658"/>
      <c r="DW31" s="630">
        <v>3.5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117778676</v>
      </c>
      <c r="S32" s="626"/>
      <c r="T32" s="626"/>
      <c r="U32" s="626"/>
      <c r="V32" s="626"/>
      <c r="W32" s="626"/>
      <c r="X32" s="626"/>
      <c r="Y32" s="627"/>
      <c r="Z32" s="628">
        <v>11</v>
      </c>
      <c r="AA32" s="628"/>
      <c r="AB32" s="628"/>
      <c r="AC32" s="628"/>
      <c r="AD32" s="629">
        <v>287339</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99.7</v>
      </c>
      <c r="BN32" s="693"/>
      <c r="BO32" s="693"/>
      <c r="BP32" s="693"/>
      <c r="BQ32" s="695"/>
      <c r="BR32" s="692">
        <v>99.8</v>
      </c>
      <c r="BS32" s="693"/>
      <c r="BT32" s="693"/>
      <c r="BU32" s="693"/>
      <c r="BV32" s="693"/>
      <c r="BW32" s="693"/>
      <c r="BX32" s="694">
        <v>99.7</v>
      </c>
      <c r="BY32" s="693"/>
      <c r="BZ32" s="693"/>
      <c r="CA32" s="693"/>
      <c r="CB32" s="695"/>
      <c r="CD32" s="690"/>
      <c r="CE32" s="691"/>
      <c r="CF32" s="639" t="s">
        <v>300</v>
      </c>
      <c r="CG32" s="640"/>
      <c r="CH32" s="640"/>
      <c r="CI32" s="640"/>
      <c r="CJ32" s="640"/>
      <c r="CK32" s="640"/>
      <c r="CL32" s="640"/>
      <c r="CM32" s="640"/>
      <c r="CN32" s="640"/>
      <c r="CO32" s="640"/>
      <c r="CP32" s="640"/>
      <c r="CQ32" s="641"/>
      <c r="CR32" s="625">
        <v>496</v>
      </c>
      <c r="CS32" s="626"/>
      <c r="CT32" s="626"/>
      <c r="CU32" s="626"/>
      <c r="CV32" s="626"/>
      <c r="CW32" s="626"/>
      <c r="CX32" s="626"/>
      <c r="CY32" s="627"/>
      <c r="CZ32" s="659">
        <v>0</v>
      </c>
      <c r="DA32" s="660"/>
      <c r="DB32" s="660"/>
      <c r="DC32" s="661"/>
      <c r="DD32" s="634">
        <v>496</v>
      </c>
      <c r="DE32" s="626"/>
      <c r="DF32" s="626"/>
      <c r="DG32" s="626"/>
      <c r="DH32" s="626"/>
      <c r="DI32" s="626"/>
      <c r="DJ32" s="626"/>
      <c r="DK32" s="627"/>
      <c r="DL32" s="634">
        <v>496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67919000</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375487243</v>
      </c>
      <c r="CS33" s="657"/>
      <c r="CT33" s="657"/>
      <c r="CU33" s="657"/>
      <c r="CV33" s="657"/>
      <c r="CW33" s="657"/>
      <c r="CX33" s="657"/>
      <c r="CY33" s="658"/>
      <c r="CZ33" s="659">
        <v>35.4</v>
      </c>
      <c r="DA33" s="660"/>
      <c r="DB33" s="660"/>
      <c r="DC33" s="661"/>
      <c r="DD33" s="634">
        <v>249261699</v>
      </c>
      <c r="DE33" s="657"/>
      <c r="DF33" s="657"/>
      <c r="DG33" s="657"/>
      <c r="DH33" s="657"/>
      <c r="DI33" s="657"/>
      <c r="DJ33" s="657"/>
      <c r="DK33" s="658"/>
      <c r="DL33" s="634">
        <v>210993124</v>
      </c>
      <c r="DM33" s="657"/>
      <c r="DN33" s="657"/>
      <c r="DO33" s="657"/>
      <c r="DP33" s="657"/>
      <c r="DQ33" s="657"/>
      <c r="DR33" s="657"/>
      <c r="DS33" s="657"/>
      <c r="DT33" s="657"/>
      <c r="DU33" s="657"/>
      <c r="DV33" s="658"/>
      <c r="DW33" s="630">
        <v>36.9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86207994</v>
      </c>
      <c r="CS34" s="626"/>
      <c r="CT34" s="626"/>
      <c r="CU34" s="626"/>
      <c r="CV34" s="626"/>
      <c r="CW34" s="626"/>
      <c r="CX34" s="626"/>
      <c r="CY34" s="627"/>
      <c r="CZ34" s="659">
        <v>8.1</v>
      </c>
      <c r="DA34" s="660"/>
      <c r="DB34" s="660"/>
      <c r="DC34" s="661"/>
      <c r="DD34" s="634">
        <v>70613852</v>
      </c>
      <c r="DE34" s="626"/>
      <c r="DF34" s="626"/>
      <c r="DG34" s="626"/>
      <c r="DH34" s="626"/>
      <c r="DI34" s="626"/>
      <c r="DJ34" s="626"/>
      <c r="DK34" s="627"/>
      <c r="DL34" s="634">
        <v>67245141</v>
      </c>
      <c r="DM34" s="626"/>
      <c r="DN34" s="626"/>
      <c r="DO34" s="626"/>
      <c r="DP34" s="626"/>
      <c r="DQ34" s="626"/>
      <c r="DR34" s="626"/>
      <c r="DS34" s="626"/>
      <c r="DT34" s="626"/>
      <c r="DU34" s="626"/>
      <c r="DV34" s="627"/>
      <c r="DW34" s="630">
        <v>11.8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19198000</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151811291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1280686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23543239</v>
      </c>
      <c r="CS35" s="657"/>
      <c r="CT35" s="657"/>
      <c r="CU35" s="657"/>
      <c r="CV35" s="657"/>
      <c r="CW35" s="657"/>
      <c r="CX35" s="657"/>
      <c r="CY35" s="658"/>
      <c r="CZ35" s="659">
        <v>2.2000000000000002</v>
      </c>
      <c r="DA35" s="660"/>
      <c r="DB35" s="660"/>
      <c r="DC35" s="661"/>
      <c r="DD35" s="634">
        <v>14040562</v>
      </c>
      <c r="DE35" s="657"/>
      <c r="DF35" s="657"/>
      <c r="DG35" s="657"/>
      <c r="DH35" s="657"/>
      <c r="DI35" s="657"/>
      <c r="DJ35" s="657"/>
      <c r="DK35" s="658"/>
      <c r="DL35" s="634">
        <v>14040562</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1071979165</v>
      </c>
      <c r="S36" s="698"/>
      <c r="T36" s="698"/>
      <c r="U36" s="698"/>
      <c r="V36" s="698"/>
      <c r="W36" s="698"/>
      <c r="X36" s="698"/>
      <c r="Y36" s="699"/>
      <c r="Z36" s="700">
        <v>100</v>
      </c>
      <c r="AA36" s="700"/>
      <c r="AB36" s="700"/>
      <c r="AC36" s="700"/>
      <c r="AD36" s="701">
        <v>552323566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34926797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-8519239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101523890</v>
      </c>
      <c r="CS36" s="626"/>
      <c r="CT36" s="626"/>
      <c r="CU36" s="626"/>
      <c r="CV36" s="626"/>
      <c r="CW36" s="626"/>
      <c r="CX36" s="626"/>
      <c r="CY36" s="627"/>
      <c r="CZ36" s="659">
        <v>9.6</v>
      </c>
      <c r="DA36" s="660"/>
      <c r="DB36" s="660"/>
      <c r="DC36" s="661"/>
      <c r="DD36" s="634">
        <v>96224974</v>
      </c>
      <c r="DE36" s="626"/>
      <c r="DF36" s="626"/>
      <c r="DG36" s="626"/>
      <c r="DH36" s="626"/>
      <c r="DI36" s="626"/>
      <c r="DJ36" s="626"/>
      <c r="DK36" s="627"/>
      <c r="DL36" s="634">
        <v>75508803</v>
      </c>
      <c r="DM36" s="626"/>
      <c r="DN36" s="626"/>
      <c r="DO36" s="626"/>
      <c r="DP36" s="626"/>
      <c r="DQ36" s="626"/>
      <c r="DR36" s="626"/>
      <c r="DS36" s="626"/>
      <c r="DT36" s="626"/>
      <c r="DU36" s="626"/>
      <c r="DV36" s="627"/>
      <c r="DW36" s="630">
        <v>13.2</v>
      </c>
      <c r="DX36" s="655"/>
      <c r="DY36" s="655"/>
      <c r="DZ36" s="655"/>
      <c r="EA36" s="655"/>
      <c r="EB36" s="655"/>
      <c r="EC36" s="656"/>
    </row>
    <row r="37" spans="2:133" ht="11.25" customHeight="1">
      <c r="AQ37" s="704" t="s">
        <v>315</v>
      </c>
      <c r="AR37" s="705"/>
      <c r="AS37" s="705"/>
      <c r="AT37" s="705"/>
      <c r="AU37" s="705"/>
      <c r="AV37" s="705"/>
      <c r="AW37" s="705"/>
      <c r="AX37" s="705"/>
      <c r="AY37" s="706"/>
      <c r="AZ37" s="625">
        <v>32033195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330585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4492505</v>
      </c>
      <c r="CS37" s="657"/>
      <c r="CT37" s="657"/>
      <c r="CU37" s="657"/>
      <c r="CV37" s="657"/>
      <c r="CW37" s="657"/>
      <c r="CX37" s="657"/>
      <c r="CY37" s="658"/>
      <c r="CZ37" s="659">
        <v>0.4</v>
      </c>
      <c r="DA37" s="660"/>
      <c r="DB37" s="660"/>
      <c r="DC37" s="661"/>
      <c r="DD37" s="634">
        <v>4492505</v>
      </c>
      <c r="DE37" s="657"/>
      <c r="DF37" s="657"/>
      <c r="DG37" s="657"/>
      <c r="DH37" s="657"/>
      <c r="DI37" s="657"/>
      <c r="DJ37" s="657"/>
      <c r="DK37" s="658"/>
      <c r="DL37" s="634">
        <v>4297501</v>
      </c>
      <c r="DM37" s="657"/>
      <c r="DN37" s="657"/>
      <c r="DO37" s="657"/>
      <c r="DP37" s="657"/>
      <c r="DQ37" s="657"/>
      <c r="DR37" s="657"/>
      <c r="DS37" s="657"/>
      <c r="DT37" s="657"/>
      <c r="DU37" s="657"/>
      <c r="DV37" s="658"/>
      <c r="DW37" s="630">
        <v>0.8</v>
      </c>
      <c r="DX37" s="655"/>
      <c r="DY37" s="655"/>
      <c r="DZ37" s="655"/>
      <c r="EA37" s="655"/>
      <c r="EB37" s="655"/>
      <c r="EC37" s="656"/>
    </row>
    <row r="38" spans="2:133" ht="11.25" customHeight="1">
      <c r="AQ38" s="704" t="s">
        <v>318</v>
      </c>
      <c r="AR38" s="705"/>
      <c r="AS38" s="705"/>
      <c r="AT38" s="705"/>
      <c r="AU38" s="705"/>
      <c r="AV38" s="705"/>
      <c r="AW38" s="705"/>
      <c r="AX38" s="705"/>
      <c r="AY38" s="706"/>
      <c r="AZ38" s="625">
        <v>5350903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510092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79126105</v>
      </c>
      <c r="CS38" s="626"/>
      <c r="CT38" s="626"/>
      <c r="CU38" s="626"/>
      <c r="CV38" s="626"/>
      <c r="CW38" s="626"/>
      <c r="CX38" s="626"/>
      <c r="CY38" s="627"/>
      <c r="CZ38" s="659">
        <v>7.5</v>
      </c>
      <c r="DA38" s="660"/>
      <c r="DB38" s="660"/>
      <c r="DC38" s="661"/>
      <c r="DD38" s="634">
        <v>67064921</v>
      </c>
      <c r="DE38" s="626"/>
      <c r="DF38" s="626"/>
      <c r="DG38" s="626"/>
      <c r="DH38" s="626"/>
      <c r="DI38" s="626"/>
      <c r="DJ38" s="626"/>
      <c r="DK38" s="627"/>
      <c r="DL38" s="634">
        <v>54085560</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321</v>
      </c>
      <c r="AR39" s="705"/>
      <c r="AS39" s="705"/>
      <c r="AT39" s="705"/>
      <c r="AU39" s="705"/>
      <c r="AV39" s="705"/>
      <c r="AW39" s="705"/>
      <c r="AX39" s="705"/>
      <c r="AY39" s="706"/>
      <c r="AZ39" s="625">
        <v>1815066</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1677533</v>
      </c>
      <c r="CS39" s="657"/>
      <c r="CT39" s="657"/>
      <c r="CU39" s="657"/>
      <c r="CV39" s="657"/>
      <c r="CW39" s="657"/>
      <c r="CX39" s="657"/>
      <c r="CY39" s="658"/>
      <c r="CZ39" s="659">
        <v>0.2</v>
      </c>
      <c r="DA39" s="660"/>
      <c r="DB39" s="660"/>
      <c r="DC39" s="661"/>
      <c r="DD39" s="634">
        <v>141588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25792425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83408482</v>
      </c>
      <c r="CS40" s="626"/>
      <c r="CT40" s="626"/>
      <c r="CU40" s="626"/>
      <c r="CV40" s="626"/>
      <c r="CW40" s="626"/>
      <c r="CX40" s="626"/>
      <c r="CY40" s="627"/>
      <c r="CZ40" s="659">
        <v>7.9</v>
      </c>
      <c r="DA40" s="660"/>
      <c r="DB40" s="660"/>
      <c r="DC40" s="661"/>
      <c r="DD40" s="634">
        <v>1175802</v>
      </c>
      <c r="DE40" s="626"/>
      <c r="DF40" s="626"/>
      <c r="DG40" s="626"/>
      <c r="DH40" s="626"/>
      <c r="DI40" s="626"/>
      <c r="DJ40" s="626"/>
      <c r="DK40" s="627"/>
      <c r="DL40" s="634">
        <v>113058</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51892905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93557031</v>
      </c>
      <c r="CS42" s="626"/>
      <c r="CT42" s="626"/>
      <c r="CU42" s="626"/>
      <c r="CV42" s="626"/>
      <c r="CW42" s="626"/>
      <c r="CX42" s="626"/>
      <c r="CY42" s="627"/>
      <c r="CZ42" s="659">
        <v>8.8000000000000007</v>
      </c>
      <c r="DA42" s="708"/>
      <c r="DB42" s="708"/>
      <c r="DC42" s="709"/>
      <c r="DD42" s="634">
        <v>20125178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2786819</v>
      </c>
      <c r="CS43" s="657"/>
      <c r="CT43" s="657"/>
      <c r="CU43" s="657"/>
      <c r="CV43" s="657"/>
      <c r="CW43" s="657"/>
      <c r="CX43" s="657"/>
      <c r="CY43" s="658"/>
      <c r="CZ43" s="659">
        <v>0.3</v>
      </c>
      <c r="DA43" s="660"/>
      <c r="DB43" s="660"/>
      <c r="DC43" s="661"/>
      <c r="DD43" s="634">
        <v>2459829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93557031</v>
      </c>
      <c r="CS44" s="626"/>
      <c r="CT44" s="626"/>
      <c r="CU44" s="626"/>
      <c r="CV44" s="626"/>
      <c r="CW44" s="626"/>
      <c r="CX44" s="626"/>
      <c r="CY44" s="627"/>
      <c r="CZ44" s="659">
        <v>8.8000000000000007</v>
      </c>
      <c r="DA44" s="708"/>
      <c r="DB44" s="708"/>
      <c r="DC44" s="709"/>
      <c r="DD44" s="634">
        <v>20125178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41886165</v>
      </c>
      <c r="CS45" s="657"/>
      <c r="CT45" s="657"/>
      <c r="CU45" s="657"/>
      <c r="CV45" s="657"/>
      <c r="CW45" s="657"/>
      <c r="CX45" s="657"/>
      <c r="CY45" s="658"/>
      <c r="CZ45" s="659">
        <v>4</v>
      </c>
      <c r="DA45" s="660"/>
      <c r="DB45" s="660"/>
      <c r="DC45" s="661"/>
      <c r="DD45" s="634">
        <v>3282698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44290016</v>
      </c>
      <c r="CS46" s="626"/>
      <c r="CT46" s="626"/>
      <c r="CU46" s="626"/>
      <c r="CV46" s="626"/>
      <c r="CW46" s="626"/>
      <c r="CX46" s="626"/>
      <c r="CY46" s="627"/>
      <c r="CZ46" s="659">
        <v>4.2</v>
      </c>
      <c r="DA46" s="708"/>
      <c r="DB46" s="708"/>
      <c r="DC46" s="709"/>
      <c r="DD46" s="634">
        <v>16205630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1059912891</v>
      </c>
      <c r="CS49" s="693"/>
      <c r="CT49" s="693"/>
      <c r="CU49" s="693"/>
      <c r="CV49" s="693"/>
      <c r="CW49" s="693"/>
      <c r="CX49" s="693"/>
      <c r="CY49" s="720"/>
      <c r="CZ49" s="721">
        <v>100</v>
      </c>
      <c r="DA49" s="722"/>
      <c r="DB49" s="722"/>
      <c r="DC49" s="723"/>
      <c r="DD49" s="724">
        <v>633722121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1070434</v>
      </c>
      <c r="R7" s="755"/>
      <c r="S7" s="755"/>
      <c r="T7" s="755"/>
      <c r="U7" s="755"/>
      <c r="V7" s="755">
        <v>1058518</v>
      </c>
      <c r="W7" s="755"/>
      <c r="X7" s="755"/>
      <c r="Y7" s="755"/>
      <c r="Z7" s="755"/>
      <c r="AA7" s="755">
        <v>11916</v>
      </c>
      <c r="AB7" s="755"/>
      <c r="AC7" s="755"/>
      <c r="AD7" s="755"/>
      <c r="AE7" s="756"/>
      <c r="AF7" s="757">
        <v>3023</v>
      </c>
      <c r="AG7" s="758"/>
      <c r="AH7" s="758"/>
      <c r="AI7" s="758"/>
      <c r="AJ7" s="759"/>
      <c r="AK7" s="794">
        <v>7139</v>
      </c>
      <c r="AL7" s="795"/>
      <c r="AM7" s="795"/>
      <c r="AN7" s="795"/>
      <c r="AO7" s="795"/>
      <c r="AP7" s="795">
        <v>1649639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566</v>
      </c>
      <c r="BT7" s="799"/>
      <c r="BU7" s="799"/>
      <c r="BV7" s="799"/>
      <c r="BW7" s="799"/>
      <c r="BX7" s="799"/>
      <c r="BY7" s="799"/>
      <c r="BZ7" s="799"/>
      <c r="CA7" s="799"/>
      <c r="CB7" s="799"/>
      <c r="CC7" s="799"/>
      <c r="CD7" s="799"/>
      <c r="CE7" s="799"/>
      <c r="CF7" s="799"/>
      <c r="CG7" s="800"/>
      <c r="CH7" s="791">
        <v>17</v>
      </c>
      <c r="CI7" s="792"/>
      <c r="CJ7" s="792"/>
      <c r="CK7" s="792"/>
      <c r="CL7" s="793"/>
      <c r="CM7" s="791">
        <v>1385</v>
      </c>
      <c r="CN7" s="792"/>
      <c r="CO7" s="792"/>
      <c r="CP7" s="792"/>
      <c r="CQ7" s="793"/>
      <c r="CR7" s="791">
        <v>321</v>
      </c>
      <c r="CS7" s="792"/>
      <c r="CT7" s="792"/>
      <c r="CU7" s="792"/>
      <c r="CV7" s="793"/>
      <c r="CW7" s="791">
        <v>15</v>
      </c>
      <c r="CX7" s="792"/>
      <c r="CY7" s="792"/>
      <c r="CZ7" s="792"/>
      <c r="DA7" s="793"/>
      <c r="DB7" s="791" t="s">
        <v>489</v>
      </c>
      <c r="DC7" s="792"/>
      <c r="DD7" s="792"/>
      <c r="DE7" s="792"/>
      <c r="DF7" s="793"/>
      <c r="DG7" s="791" t="s">
        <v>489</v>
      </c>
      <c r="DH7" s="792"/>
      <c r="DI7" s="792"/>
      <c r="DJ7" s="792"/>
      <c r="DK7" s="793"/>
      <c r="DL7" s="791" t="s">
        <v>489</v>
      </c>
      <c r="DM7" s="792"/>
      <c r="DN7" s="792"/>
      <c r="DO7" s="792"/>
      <c r="DP7" s="793"/>
      <c r="DQ7" s="791" t="s">
        <v>489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1134</v>
      </c>
      <c r="R8" s="779"/>
      <c r="S8" s="779"/>
      <c r="T8" s="779"/>
      <c r="U8" s="779"/>
      <c r="V8" s="779">
        <v>986</v>
      </c>
      <c r="W8" s="779"/>
      <c r="X8" s="779"/>
      <c r="Y8" s="779"/>
      <c r="Z8" s="779"/>
      <c r="AA8" s="779">
        <v>148</v>
      </c>
      <c r="AB8" s="779"/>
      <c r="AC8" s="779"/>
      <c r="AD8" s="779"/>
      <c r="AE8" s="780"/>
      <c r="AF8" s="781" t="s">
        <v>489</v>
      </c>
      <c r="AG8" s="782"/>
      <c r="AH8" s="782"/>
      <c r="AI8" s="782"/>
      <c r="AJ8" s="783"/>
      <c r="AK8" s="784">
        <v>70</v>
      </c>
      <c r="AL8" s="785"/>
      <c r="AM8" s="785"/>
      <c r="AN8" s="785"/>
      <c r="AO8" s="785"/>
      <c r="AP8" s="785">
        <v>5864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567</v>
      </c>
      <c r="BT8" s="789"/>
      <c r="BU8" s="789"/>
      <c r="BV8" s="789"/>
      <c r="BW8" s="789"/>
      <c r="BX8" s="789"/>
      <c r="BY8" s="789"/>
      <c r="BZ8" s="789"/>
      <c r="CA8" s="789"/>
      <c r="CB8" s="789"/>
      <c r="CC8" s="789"/>
      <c r="CD8" s="789"/>
      <c r="CE8" s="789"/>
      <c r="CF8" s="789"/>
      <c r="CG8" s="790"/>
      <c r="CH8" s="801">
        <v>-10</v>
      </c>
      <c r="CI8" s="802"/>
      <c r="CJ8" s="802"/>
      <c r="CK8" s="802"/>
      <c r="CL8" s="803"/>
      <c r="CM8" s="801">
        <v>14</v>
      </c>
      <c r="CN8" s="802"/>
      <c r="CO8" s="802"/>
      <c r="CP8" s="802"/>
      <c r="CQ8" s="803"/>
      <c r="CR8" s="801">
        <v>10</v>
      </c>
      <c r="CS8" s="802"/>
      <c r="CT8" s="802"/>
      <c r="CU8" s="802"/>
      <c r="CV8" s="803"/>
      <c r="CW8" s="801" t="s">
        <v>489</v>
      </c>
      <c r="CX8" s="802"/>
      <c r="CY8" s="802"/>
      <c r="CZ8" s="802"/>
      <c r="DA8" s="803"/>
      <c r="DB8" s="801" t="s">
        <v>489</v>
      </c>
      <c r="DC8" s="802"/>
      <c r="DD8" s="802"/>
      <c r="DE8" s="802"/>
      <c r="DF8" s="803"/>
      <c r="DG8" s="801" t="s">
        <v>489</v>
      </c>
      <c r="DH8" s="802"/>
      <c r="DI8" s="802"/>
      <c r="DJ8" s="802"/>
      <c r="DK8" s="803"/>
      <c r="DL8" s="801" t="s">
        <v>489</v>
      </c>
      <c r="DM8" s="802"/>
      <c r="DN8" s="802"/>
      <c r="DO8" s="802"/>
      <c r="DP8" s="803"/>
      <c r="DQ8" s="801" t="s">
        <v>489</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150</v>
      </c>
      <c r="R9" s="779"/>
      <c r="S9" s="779"/>
      <c r="T9" s="779"/>
      <c r="U9" s="779"/>
      <c r="V9" s="779">
        <v>150</v>
      </c>
      <c r="W9" s="779"/>
      <c r="X9" s="779"/>
      <c r="Y9" s="779"/>
      <c r="Z9" s="779"/>
      <c r="AA9" s="779" t="s">
        <v>489</v>
      </c>
      <c r="AB9" s="779"/>
      <c r="AC9" s="779"/>
      <c r="AD9" s="779"/>
      <c r="AE9" s="780"/>
      <c r="AF9" s="781" t="s">
        <v>489</v>
      </c>
      <c r="AG9" s="782"/>
      <c r="AH9" s="782"/>
      <c r="AI9" s="782"/>
      <c r="AJ9" s="783"/>
      <c r="AK9" s="784" t="s">
        <v>489</v>
      </c>
      <c r="AL9" s="785"/>
      <c r="AM9" s="785"/>
      <c r="AN9" s="785"/>
      <c r="AO9" s="785"/>
      <c r="AP9" s="785">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568</v>
      </c>
      <c r="BT9" s="789"/>
      <c r="BU9" s="789"/>
      <c r="BV9" s="789"/>
      <c r="BW9" s="789"/>
      <c r="BX9" s="789"/>
      <c r="BY9" s="789"/>
      <c r="BZ9" s="789"/>
      <c r="CA9" s="789"/>
      <c r="CB9" s="789"/>
      <c r="CC9" s="789"/>
      <c r="CD9" s="789"/>
      <c r="CE9" s="789"/>
      <c r="CF9" s="789"/>
      <c r="CG9" s="790"/>
      <c r="CH9" s="801">
        <v>100</v>
      </c>
      <c r="CI9" s="802"/>
      <c r="CJ9" s="802"/>
      <c r="CK9" s="802"/>
      <c r="CL9" s="803"/>
      <c r="CM9" s="801">
        <v>397</v>
      </c>
      <c r="CN9" s="802"/>
      <c r="CO9" s="802"/>
      <c r="CP9" s="802"/>
      <c r="CQ9" s="803"/>
      <c r="CR9" s="801">
        <v>10</v>
      </c>
      <c r="CS9" s="802"/>
      <c r="CT9" s="802"/>
      <c r="CU9" s="802"/>
      <c r="CV9" s="803"/>
      <c r="CW9" s="801">
        <v>277</v>
      </c>
      <c r="CX9" s="802"/>
      <c r="CY9" s="802"/>
      <c r="CZ9" s="802"/>
      <c r="DA9" s="803"/>
      <c r="DB9" s="801" t="s">
        <v>489</v>
      </c>
      <c r="DC9" s="802"/>
      <c r="DD9" s="802"/>
      <c r="DE9" s="802"/>
      <c r="DF9" s="803"/>
      <c r="DG9" s="801" t="s">
        <v>489</v>
      </c>
      <c r="DH9" s="802"/>
      <c r="DI9" s="802"/>
      <c r="DJ9" s="802"/>
      <c r="DK9" s="803"/>
      <c r="DL9" s="801" t="s">
        <v>489</v>
      </c>
      <c r="DM9" s="802"/>
      <c r="DN9" s="802"/>
      <c r="DO9" s="802"/>
      <c r="DP9" s="803"/>
      <c r="DQ9" s="801" t="s">
        <v>489</v>
      </c>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1588</v>
      </c>
      <c r="R10" s="779"/>
      <c r="S10" s="779"/>
      <c r="T10" s="779"/>
      <c r="U10" s="779"/>
      <c r="V10" s="779">
        <v>1588</v>
      </c>
      <c r="W10" s="779"/>
      <c r="X10" s="779"/>
      <c r="Y10" s="779"/>
      <c r="Z10" s="779"/>
      <c r="AA10" s="779" t="s">
        <v>489</v>
      </c>
      <c r="AB10" s="779"/>
      <c r="AC10" s="779"/>
      <c r="AD10" s="779"/>
      <c r="AE10" s="780"/>
      <c r="AF10" s="781" t="s">
        <v>489</v>
      </c>
      <c r="AG10" s="782"/>
      <c r="AH10" s="782"/>
      <c r="AI10" s="782"/>
      <c r="AJ10" s="783"/>
      <c r="AK10" s="784">
        <v>921</v>
      </c>
      <c r="AL10" s="785"/>
      <c r="AM10" s="785"/>
      <c r="AN10" s="785"/>
      <c r="AO10" s="785"/>
      <c r="AP10" s="785">
        <v>2138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569</v>
      </c>
      <c r="BT10" s="789"/>
      <c r="BU10" s="789"/>
      <c r="BV10" s="789"/>
      <c r="BW10" s="789"/>
      <c r="BX10" s="789"/>
      <c r="BY10" s="789"/>
      <c r="BZ10" s="789"/>
      <c r="CA10" s="789"/>
      <c r="CB10" s="789"/>
      <c r="CC10" s="789"/>
      <c r="CD10" s="789"/>
      <c r="CE10" s="789"/>
      <c r="CF10" s="789"/>
      <c r="CG10" s="790"/>
      <c r="CH10" s="801">
        <v>79</v>
      </c>
      <c r="CI10" s="802"/>
      <c r="CJ10" s="802"/>
      <c r="CK10" s="802"/>
      <c r="CL10" s="803"/>
      <c r="CM10" s="801">
        <v>1159</v>
      </c>
      <c r="CN10" s="802"/>
      <c r="CO10" s="802"/>
      <c r="CP10" s="802"/>
      <c r="CQ10" s="803"/>
      <c r="CR10" s="801">
        <v>30</v>
      </c>
      <c r="CS10" s="802"/>
      <c r="CT10" s="802"/>
      <c r="CU10" s="802"/>
      <c r="CV10" s="803"/>
      <c r="CW10" s="801">
        <v>215</v>
      </c>
      <c r="CX10" s="802"/>
      <c r="CY10" s="802"/>
      <c r="CZ10" s="802"/>
      <c r="DA10" s="803"/>
      <c r="DB10" s="801" t="s">
        <v>489</v>
      </c>
      <c r="DC10" s="802"/>
      <c r="DD10" s="802"/>
      <c r="DE10" s="802"/>
      <c r="DF10" s="803"/>
      <c r="DG10" s="801" t="s">
        <v>489</v>
      </c>
      <c r="DH10" s="802"/>
      <c r="DI10" s="802"/>
      <c r="DJ10" s="802"/>
      <c r="DK10" s="803"/>
      <c r="DL10" s="801" t="s">
        <v>489</v>
      </c>
      <c r="DM10" s="802"/>
      <c r="DN10" s="802"/>
      <c r="DO10" s="802"/>
      <c r="DP10" s="803"/>
      <c r="DQ10" s="801" t="s">
        <v>489</v>
      </c>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109322</v>
      </c>
      <c r="R11" s="779"/>
      <c r="S11" s="779"/>
      <c r="T11" s="779"/>
      <c r="U11" s="779"/>
      <c r="V11" s="779">
        <v>109320</v>
      </c>
      <c r="W11" s="779"/>
      <c r="X11" s="779"/>
      <c r="Y11" s="779"/>
      <c r="Z11" s="779"/>
      <c r="AA11" s="779">
        <v>2</v>
      </c>
      <c r="AB11" s="779"/>
      <c r="AC11" s="779"/>
      <c r="AD11" s="779"/>
      <c r="AE11" s="780"/>
      <c r="AF11" s="781">
        <v>2</v>
      </c>
      <c r="AG11" s="782"/>
      <c r="AH11" s="782"/>
      <c r="AI11" s="782"/>
      <c r="AJ11" s="783"/>
      <c r="AK11" s="784">
        <v>50023</v>
      </c>
      <c r="AL11" s="785"/>
      <c r="AM11" s="785"/>
      <c r="AN11" s="785"/>
      <c r="AO11" s="785"/>
      <c r="AP11" s="785" t="s">
        <v>489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565</v>
      </c>
      <c r="BS11" s="788" t="s">
        <v>570</v>
      </c>
      <c r="BT11" s="789"/>
      <c r="BU11" s="789"/>
      <c r="BV11" s="789"/>
      <c r="BW11" s="789"/>
      <c r="BX11" s="789"/>
      <c r="BY11" s="789"/>
      <c r="BZ11" s="789"/>
      <c r="CA11" s="789"/>
      <c r="CB11" s="789"/>
      <c r="CC11" s="789"/>
      <c r="CD11" s="789"/>
      <c r="CE11" s="789"/>
      <c r="CF11" s="789"/>
      <c r="CG11" s="790"/>
      <c r="CH11" s="801">
        <v>120</v>
      </c>
      <c r="CI11" s="802"/>
      <c r="CJ11" s="802"/>
      <c r="CK11" s="802"/>
      <c r="CL11" s="803"/>
      <c r="CM11" s="801">
        <v>1006</v>
      </c>
      <c r="CN11" s="802"/>
      <c r="CO11" s="802"/>
      <c r="CP11" s="802"/>
      <c r="CQ11" s="803"/>
      <c r="CR11" s="801">
        <v>120</v>
      </c>
      <c r="CS11" s="802"/>
      <c r="CT11" s="802"/>
      <c r="CU11" s="802"/>
      <c r="CV11" s="803"/>
      <c r="CW11" s="801">
        <v>537</v>
      </c>
      <c r="CX11" s="802"/>
      <c r="CY11" s="802"/>
      <c r="CZ11" s="802"/>
      <c r="DA11" s="803"/>
      <c r="DB11" s="801">
        <v>977</v>
      </c>
      <c r="DC11" s="802"/>
      <c r="DD11" s="802"/>
      <c r="DE11" s="802"/>
      <c r="DF11" s="803"/>
      <c r="DG11" s="801" t="s">
        <v>489</v>
      </c>
      <c r="DH11" s="802"/>
      <c r="DI11" s="802"/>
      <c r="DJ11" s="802"/>
      <c r="DK11" s="803"/>
      <c r="DL11" s="801">
        <v>199</v>
      </c>
      <c r="DM11" s="802"/>
      <c r="DN11" s="802"/>
      <c r="DO11" s="802"/>
      <c r="DP11" s="803"/>
      <c r="DQ11" s="801">
        <v>139</v>
      </c>
      <c r="DR11" s="802"/>
      <c r="DS11" s="802"/>
      <c r="DT11" s="802"/>
      <c r="DU11" s="803"/>
      <c r="DV11" s="804"/>
      <c r="DW11" s="805"/>
      <c r="DX11" s="805"/>
      <c r="DY11" s="805"/>
      <c r="DZ11" s="806"/>
      <c r="EA11" s="207"/>
    </row>
    <row r="12" spans="1:131" s="208" customFormat="1" ht="26.25" customHeight="1">
      <c r="A12" s="214">
        <v>6</v>
      </c>
      <c r="B12" s="775" t="s">
        <v>371</v>
      </c>
      <c r="C12" s="776"/>
      <c r="D12" s="776"/>
      <c r="E12" s="776"/>
      <c r="F12" s="776"/>
      <c r="G12" s="776"/>
      <c r="H12" s="776"/>
      <c r="I12" s="776"/>
      <c r="J12" s="776"/>
      <c r="K12" s="776"/>
      <c r="L12" s="776"/>
      <c r="M12" s="776"/>
      <c r="N12" s="776"/>
      <c r="O12" s="776"/>
      <c r="P12" s="777"/>
      <c r="Q12" s="778">
        <v>14283</v>
      </c>
      <c r="R12" s="779"/>
      <c r="S12" s="779"/>
      <c r="T12" s="779"/>
      <c r="U12" s="779"/>
      <c r="V12" s="779">
        <v>14282</v>
      </c>
      <c r="W12" s="779"/>
      <c r="X12" s="779"/>
      <c r="Y12" s="779"/>
      <c r="Z12" s="779"/>
      <c r="AA12" s="779">
        <v>1</v>
      </c>
      <c r="AB12" s="779"/>
      <c r="AC12" s="779"/>
      <c r="AD12" s="779"/>
      <c r="AE12" s="780"/>
      <c r="AF12" s="781" t="s">
        <v>489</v>
      </c>
      <c r="AG12" s="782"/>
      <c r="AH12" s="782"/>
      <c r="AI12" s="782"/>
      <c r="AJ12" s="783"/>
      <c r="AK12" s="784">
        <v>7741</v>
      </c>
      <c r="AL12" s="785"/>
      <c r="AM12" s="785"/>
      <c r="AN12" s="785"/>
      <c r="AO12" s="785"/>
      <c r="AP12" s="785">
        <v>18638</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571</v>
      </c>
      <c r="BT12" s="789"/>
      <c r="BU12" s="789"/>
      <c r="BV12" s="789"/>
      <c r="BW12" s="789"/>
      <c r="BX12" s="789"/>
      <c r="BY12" s="789"/>
      <c r="BZ12" s="789"/>
      <c r="CA12" s="789"/>
      <c r="CB12" s="789"/>
      <c r="CC12" s="789"/>
      <c r="CD12" s="789"/>
      <c r="CE12" s="789"/>
      <c r="CF12" s="789"/>
      <c r="CG12" s="790"/>
      <c r="CH12" s="801">
        <v>-3</v>
      </c>
      <c r="CI12" s="802"/>
      <c r="CJ12" s="802"/>
      <c r="CK12" s="802"/>
      <c r="CL12" s="803"/>
      <c r="CM12" s="801">
        <v>156</v>
      </c>
      <c r="CN12" s="802"/>
      <c r="CO12" s="802"/>
      <c r="CP12" s="802"/>
      <c r="CQ12" s="803"/>
      <c r="CR12" s="801">
        <v>120</v>
      </c>
      <c r="CS12" s="802"/>
      <c r="CT12" s="802"/>
      <c r="CU12" s="802"/>
      <c r="CV12" s="803"/>
      <c r="CW12" s="801">
        <v>83</v>
      </c>
      <c r="CX12" s="802"/>
      <c r="CY12" s="802"/>
      <c r="CZ12" s="802"/>
      <c r="DA12" s="803"/>
      <c r="DB12" s="801" t="s">
        <v>489</v>
      </c>
      <c r="DC12" s="802"/>
      <c r="DD12" s="802"/>
      <c r="DE12" s="802"/>
      <c r="DF12" s="803"/>
      <c r="DG12" s="801" t="s">
        <v>489</v>
      </c>
      <c r="DH12" s="802"/>
      <c r="DI12" s="802"/>
      <c r="DJ12" s="802"/>
      <c r="DK12" s="803"/>
      <c r="DL12" s="801" t="s">
        <v>489</v>
      </c>
      <c r="DM12" s="802"/>
      <c r="DN12" s="802"/>
      <c r="DO12" s="802"/>
      <c r="DP12" s="803"/>
      <c r="DQ12" s="801" t="s">
        <v>489</v>
      </c>
      <c r="DR12" s="802"/>
      <c r="DS12" s="802"/>
      <c r="DT12" s="802"/>
      <c r="DU12" s="803"/>
      <c r="DV12" s="804"/>
      <c r="DW12" s="805"/>
      <c r="DX12" s="805"/>
      <c r="DY12" s="805"/>
      <c r="DZ12" s="806"/>
      <c r="EA12" s="207"/>
    </row>
    <row r="13" spans="1:131" s="208" customFormat="1" ht="26.25" customHeight="1">
      <c r="A13" s="214">
        <v>7</v>
      </c>
      <c r="B13" s="775" t="s">
        <v>372</v>
      </c>
      <c r="C13" s="776"/>
      <c r="D13" s="776"/>
      <c r="E13" s="776"/>
      <c r="F13" s="776"/>
      <c r="G13" s="776"/>
      <c r="H13" s="776"/>
      <c r="I13" s="776"/>
      <c r="J13" s="776"/>
      <c r="K13" s="776"/>
      <c r="L13" s="776"/>
      <c r="M13" s="776"/>
      <c r="N13" s="776"/>
      <c r="O13" s="776"/>
      <c r="P13" s="777"/>
      <c r="Q13" s="778">
        <v>512556</v>
      </c>
      <c r="R13" s="779"/>
      <c r="S13" s="779"/>
      <c r="T13" s="779"/>
      <c r="U13" s="779"/>
      <c r="V13" s="779">
        <v>512523</v>
      </c>
      <c r="W13" s="779"/>
      <c r="X13" s="779"/>
      <c r="Y13" s="779"/>
      <c r="Z13" s="779"/>
      <c r="AA13" s="779">
        <v>33</v>
      </c>
      <c r="AB13" s="779"/>
      <c r="AC13" s="779"/>
      <c r="AD13" s="779"/>
      <c r="AE13" s="780"/>
      <c r="AF13" s="781">
        <v>33</v>
      </c>
      <c r="AG13" s="782"/>
      <c r="AH13" s="782"/>
      <c r="AI13" s="782"/>
      <c r="AJ13" s="783"/>
      <c r="AK13" s="784">
        <v>304119</v>
      </c>
      <c r="AL13" s="785"/>
      <c r="AM13" s="785"/>
      <c r="AN13" s="785"/>
      <c r="AO13" s="785"/>
      <c r="AP13" s="785" t="s">
        <v>489</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572</v>
      </c>
      <c r="BT13" s="789"/>
      <c r="BU13" s="789"/>
      <c r="BV13" s="789"/>
      <c r="BW13" s="789"/>
      <c r="BX13" s="789"/>
      <c r="BY13" s="789"/>
      <c r="BZ13" s="789"/>
      <c r="CA13" s="789"/>
      <c r="CB13" s="789"/>
      <c r="CC13" s="789"/>
      <c r="CD13" s="789"/>
      <c r="CE13" s="789"/>
      <c r="CF13" s="789"/>
      <c r="CG13" s="790"/>
      <c r="CH13" s="801">
        <v>10</v>
      </c>
      <c r="CI13" s="802"/>
      <c r="CJ13" s="802"/>
      <c r="CK13" s="802"/>
      <c r="CL13" s="803"/>
      <c r="CM13" s="801">
        <v>117</v>
      </c>
      <c r="CN13" s="802"/>
      <c r="CO13" s="802"/>
      <c r="CP13" s="802"/>
      <c r="CQ13" s="803"/>
      <c r="CR13" s="801">
        <v>90</v>
      </c>
      <c r="CS13" s="802"/>
      <c r="CT13" s="802"/>
      <c r="CU13" s="802"/>
      <c r="CV13" s="803"/>
      <c r="CW13" s="801">
        <v>210</v>
      </c>
      <c r="CX13" s="802"/>
      <c r="CY13" s="802"/>
      <c r="CZ13" s="802"/>
      <c r="DA13" s="803"/>
      <c r="DB13" s="801" t="s">
        <v>489</v>
      </c>
      <c r="DC13" s="802"/>
      <c r="DD13" s="802"/>
      <c r="DE13" s="802"/>
      <c r="DF13" s="803"/>
      <c r="DG13" s="801" t="s">
        <v>489</v>
      </c>
      <c r="DH13" s="802"/>
      <c r="DI13" s="802"/>
      <c r="DJ13" s="802"/>
      <c r="DK13" s="803"/>
      <c r="DL13" s="801" t="s">
        <v>489</v>
      </c>
      <c r="DM13" s="802"/>
      <c r="DN13" s="802"/>
      <c r="DO13" s="802"/>
      <c r="DP13" s="803"/>
      <c r="DQ13" s="801" t="s">
        <v>489</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573</v>
      </c>
      <c r="BT14" s="789"/>
      <c r="BU14" s="789"/>
      <c r="BV14" s="789"/>
      <c r="BW14" s="789"/>
      <c r="BX14" s="789"/>
      <c r="BY14" s="789"/>
      <c r="BZ14" s="789"/>
      <c r="CA14" s="789"/>
      <c r="CB14" s="789"/>
      <c r="CC14" s="789"/>
      <c r="CD14" s="789"/>
      <c r="CE14" s="789"/>
      <c r="CF14" s="789"/>
      <c r="CG14" s="790"/>
      <c r="CH14" s="801">
        <v>46</v>
      </c>
      <c r="CI14" s="802"/>
      <c r="CJ14" s="802"/>
      <c r="CK14" s="802"/>
      <c r="CL14" s="803"/>
      <c r="CM14" s="801">
        <v>492</v>
      </c>
      <c r="CN14" s="802"/>
      <c r="CO14" s="802"/>
      <c r="CP14" s="802"/>
      <c r="CQ14" s="803"/>
      <c r="CR14" s="801">
        <v>20</v>
      </c>
      <c r="CS14" s="802"/>
      <c r="CT14" s="802"/>
      <c r="CU14" s="802"/>
      <c r="CV14" s="803"/>
      <c r="CW14" s="801" t="s">
        <v>489</v>
      </c>
      <c r="CX14" s="802"/>
      <c r="CY14" s="802"/>
      <c r="CZ14" s="802"/>
      <c r="DA14" s="803"/>
      <c r="DB14" s="801">
        <v>19300</v>
      </c>
      <c r="DC14" s="802"/>
      <c r="DD14" s="802"/>
      <c r="DE14" s="802"/>
      <c r="DF14" s="803"/>
      <c r="DG14" s="801" t="s">
        <v>489</v>
      </c>
      <c r="DH14" s="802"/>
      <c r="DI14" s="802"/>
      <c r="DJ14" s="802"/>
      <c r="DK14" s="803"/>
      <c r="DL14" s="801" t="s">
        <v>489</v>
      </c>
      <c r="DM14" s="802"/>
      <c r="DN14" s="802"/>
      <c r="DO14" s="802"/>
      <c r="DP14" s="803"/>
      <c r="DQ14" s="801" t="s">
        <v>489</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574</v>
      </c>
      <c r="BT15" s="789"/>
      <c r="BU15" s="789"/>
      <c r="BV15" s="789"/>
      <c r="BW15" s="789"/>
      <c r="BX15" s="789"/>
      <c r="BY15" s="789"/>
      <c r="BZ15" s="789"/>
      <c r="CA15" s="789"/>
      <c r="CB15" s="789"/>
      <c r="CC15" s="789"/>
      <c r="CD15" s="789"/>
      <c r="CE15" s="789"/>
      <c r="CF15" s="789"/>
      <c r="CG15" s="790"/>
      <c r="CH15" s="801">
        <v>-2</v>
      </c>
      <c r="CI15" s="802"/>
      <c r="CJ15" s="802"/>
      <c r="CK15" s="802"/>
      <c r="CL15" s="803"/>
      <c r="CM15" s="801">
        <v>1428</v>
      </c>
      <c r="CN15" s="802"/>
      <c r="CO15" s="802"/>
      <c r="CP15" s="802"/>
      <c r="CQ15" s="803"/>
      <c r="CR15" s="801">
        <v>500</v>
      </c>
      <c r="CS15" s="802"/>
      <c r="CT15" s="802"/>
      <c r="CU15" s="802"/>
      <c r="CV15" s="803"/>
      <c r="CW15" s="801">
        <v>300</v>
      </c>
      <c r="CX15" s="802"/>
      <c r="CY15" s="802"/>
      <c r="CZ15" s="802"/>
      <c r="DA15" s="803"/>
      <c r="DB15" s="801" t="s">
        <v>489</v>
      </c>
      <c r="DC15" s="802"/>
      <c r="DD15" s="802"/>
      <c r="DE15" s="802"/>
      <c r="DF15" s="803"/>
      <c r="DG15" s="801" t="s">
        <v>489</v>
      </c>
      <c r="DH15" s="802"/>
      <c r="DI15" s="802"/>
      <c r="DJ15" s="802"/>
      <c r="DK15" s="803"/>
      <c r="DL15" s="801" t="s">
        <v>489</v>
      </c>
      <c r="DM15" s="802"/>
      <c r="DN15" s="802"/>
      <c r="DO15" s="802"/>
      <c r="DP15" s="803"/>
      <c r="DQ15" s="801" t="s">
        <v>489</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575</v>
      </c>
      <c r="BT16" s="789"/>
      <c r="BU16" s="789"/>
      <c r="BV16" s="789"/>
      <c r="BW16" s="789"/>
      <c r="BX16" s="789"/>
      <c r="BY16" s="789"/>
      <c r="BZ16" s="789"/>
      <c r="CA16" s="789"/>
      <c r="CB16" s="789"/>
      <c r="CC16" s="789"/>
      <c r="CD16" s="789"/>
      <c r="CE16" s="789"/>
      <c r="CF16" s="789"/>
      <c r="CG16" s="790"/>
      <c r="CH16" s="801">
        <v>96</v>
      </c>
      <c r="CI16" s="802"/>
      <c r="CJ16" s="802"/>
      <c r="CK16" s="802"/>
      <c r="CL16" s="803"/>
      <c r="CM16" s="801">
        <v>2640</v>
      </c>
      <c r="CN16" s="802"/>
      <c r="CO16" s="802"/>
      <c r="CP16" s="802"/>
      <c r="CQ16" s="803"/>
      <c r="CR16" s="801">
        <v>100</v>
      </c>
      <c r="CS16" s="802"/>
      <c r="CT16" s="802"/>
      <c r="CU16" s="802"/>
      <c r="CV16" s="803"/>
      <c r="CW16" s="801" t="s">
        <v>489</v>
      </c>
      <c r="CX16" s="802"/>
      <c r="CY16" s="802"/>
      <c r="CZ16" s="802"/>
      <c r="DA16" s="803"/>
      <c r="DB16" s="801" t="s">
        <v>489</v>
      </c>
      <c r="DC16" s="802"/>
      <c r="DD16" s="802"/>
      <c r="DE16" s="802"/>
      <c r="DF16" s="803"/>
      <c r="DG16" s="801" t="s">
        <v>489</v>
      </c>
      <c r="DH16" s="802"/>
      <c r="DI16" s="802"/>
      <c r="DJ16" s="802"/>
      <c r="DK16" s="803"/>
      <c r="DL16" s="801" t="s">
        <v>489</v>
      </c>
      <c r="DM16" s="802"/>
      <c r="DN16" s="802"/>
      <c r="DO16" s="802"/>
      <c r="DP16" s="803"/>
      <c r="DQ16" s="801" t="s">
        <v>489</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576</v>
      </c>
      <c r="BT17" s="789"/>
      <c r="BU17" s="789"/>
      <c r="BV17" s="789"/>
      <c r="BW17" s="789"/>
      <c r="BX17" s="789"/>
      <c r="BY17" s="789"/>
      <c r="BZ17" s="789"/>
      <c r="CA17" s="789"/>
      <c r="CB17" s="789"/>
      <c r="CC17" s="789"/>
      <c r="CD17" s="789"/>
      <c r="CE17" s="789"/>
      <c r="CF17" s="789"/>
      <c r="CG17" s="790"/>
      <c r="CH17" s="801">
        <v>-28</v>
      </c>
      <c r="CI17" s="802"/>
      <c r="CJ17" s="802"/>
      <c r="CK17" s="802"/>
      <c r="CL17" s="803"/>
      <c r="CM17" s="801">
        <v>928</v>
      </c>
      <c r="CN17" s="802"/>
      <c r="CO17" s="802"/>
      <c r="CP17" s="802"/>
      <c r="CQ17" s="803"/>
      <c r="CR17" s="801">
        <v>240</v>
      </c>
      <c r="CS17" s="802"/>
      <c r="CT17" s="802"/>
      <c r="CU17" s="802"/>
      <c r="CV17" s="803"/>
      <c r="CW17" s="801">
        <v>32</v>
      </c>
      <c r="CX17" s="802"/>
      <c r="CY17" s="802"/>
      <c r="CZ17" s="802"/>
      <c r="DA17" s="803"/>
      <c r="DB17" s="801" t="s">
        <v>489</v>
      </c>
      <c r="DC17" s="802"/>
      <c r="DD17" s="802"/>
      <c r="DE17" s="802"/>
      <c r="DF17" s="803"/>
      <c r="DG17" s="801" t="s">
        <v>489</v>
      </c>
      <c r="DH17" s="802"/>
      <c r="DI17" s="802"/>
      <c r="DJ17" s="802"/>
      <c r="DK17" s="803"/>
      <c r="DL17" s="801" t="s">
        <v>489</v>
      </c>
      <c r="DM17" s="802"/>
      <c r="DN17" s="802"/>
      <c r="DO17" s="802"/>
      <c r="DP17" s="803"/>
      <c r="DQ17" s="801" t="s">
        <v>489</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t="s">
        <v>565</v>
      </c>
      <c r="BS18" s="788" t="s">
        <v>577</v>
      </c>
      <c r="BT18" s="789"/>
      <c r="BU18" s="789"/>
      <c r="BV18" s="789"/>
      <c r="BW18" s="789"/>
      <c r="BX18" s="789"/>
      <c r="BY18" s="789"/>
      <c r="BZ18" s="789"/>
      <c r="CA18" s="789"/>
      <c r="CB18" s="789"/>
      <c r="CC18" s="789"/>
      <c r="CD18" s="789"/>
      <c r="CE18" s="789"/>
      <c r="CF18" s="789"/>
      <c r="CG18" s="790"/>
      <c r="CH18" s="801">
        <v>769</v>
      </c>
      <c r="CI18" s="802"/>
      <c r="CJ18" s="802"/>
      <c r="CK18" s="802"/>
      <c r="CL18" s="803"/>
      <c r="CM18" s="801">
        <v>9786</v>
      </c>
      <c r="CN18" s="802"/>
      <c r="CO18" s="802"/>
      <c r="CP18" s="802"/>
      <c r="CQ18" s="803"/>
      <c r="CR18" s="801">
        <v>1010</v>
      </c>
      <c r="CS18" s="802"/>
      <c r="CT18" s="802"/>
      <c r="CU18" s="802"/>
      <c r="CV18" s="803"/>
      <c r="CW18" s="801">
        <v>192</v>
      </c>
      <c r="CX18" s="802"/>
      <c r="CY18" s="802"/>
      <c r="CZ18" s="802"/>
      <c r="DA18" s="803"/>
      <c r="DB18" s="801">
        <v>2076</v>
      </c>
      <c r="DC18" s="802"/>
      <c r="DD18" s="802"/>
      <c r="DE18" s="802"/>
      <c r="DF18" s="803"/>
      <c r="DG18" s="801" t="s">
        <v>489</v>
      </c>
      <c r="DH18" s="802"/>
      <c r="DI18" s="802"/>
      <c r="DJ18" s="802"/>
      <c r="DK18" s="803"/>
      <c r="DL18" s="801">
        <v>2366</v>
      </c>
      <c r="DM18" s="802"/>
      <c r="DN18" s="802"/>
      <c r="DO18" s="802"/>
      <c r="DP18" s="803"/>
      <c r="DQ18" s="801">
        <v>237</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578</v>
      </c>
      <c r="BT19" s="789"/>
      <c r="BU19" s="789"/>
      <c r="BV19" s="789"/>
      <c r="BW19" s="789"/>
      <c r="BX19" s="789"/>
      <c r="BY19" s="789"/>
      <c r="BZ19" s="789"/>
      <c r="CA19" s="789"/>
      <c r="CB19" s="789"/>
      <c r="CC19" s="789"/>
      <c r="CD19" s="789"/>
      <c r="CE19" s="789"/>
      <c r="CF19" s="789"/>
      <c r="CG19" s="790"/>
      <c r="CH19" s="801">
        <v>-9</v>
      </c>
      <c r="CI19" s="802"/>
      <c r="CJ19" s="802"/>
      <c r="CK19" s="802"/>
      <c r="CL19" s="803"/>
      <c r="CM19" s="801">
        <v>465</v>
      </c>
      <c r="CN19" s="802"/>
      <c r="CO19" s="802"/>
      <c r="CP19" s="802"/>
      <c r="CQ19" s="803"/>
      <c r="CR19" s="801">
        <v>30</v>
      </c>
      <c r="CS19" s="802"/>
      <c r="CT19" s="802"/>
      <c r="CU19" s="802"/>
      <c r="CV19" s="803"/>
      <c r="CW19" s="801" t="s">
        <v>489</v>
      </c>
      <c r="CX19" s="802"/>
      <c r="CY19" s="802"/>
      <c r="CZ19" s="802"/>
      <c r="DA19" s="803"/>
      <c r="DB19" s="801" t="s">
        <v>489</v>
      </c>
      <c r="DC19" s="802"/>
      <c r="DD19" s="802"/>
      <c r="DE19" s="802"/>
      <c r="DF19" s="803"/>
      <c r="DG19" s="801" t="s">
        <v>489</v>
      </c>
      <c r="DH19" s="802"/>
      <c r="DI19" s="802"/>
      <c r="DJ19" s="802"/>
      <c r="DK19" s="803"/>
      <c r="DL19" s="801" t="s">
        <v>489</v>
      </c>
      <c r="DM19" s="802"/>
      <c r="DN19" s="802"/>
      <c r="DO19" s="802"/>
      <c r="DP19" s="803"/>
      <c r="DQ19" s="801" t="s">
        <v>489</v>
      </c>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t="s">
        <v>579</v>
      </c>
      <c r="BT20" s="789"/>
      <c r="BU20" s="789"/>
      <c r="BV20" s="789"/>
      <c r="BW20" s="789"/>
      <c r="BX20" s="789"/>
      <c r="BY20" s="789"/>
      <c r="BZ20" s="789"/>
      <c r="CA20" s="789"/>
      <c r="CB20" s="789"/>
      <c r="CC20" s="789"/>
      <c r="CD20" s="789"/>
      <c r="CE20" s="789"/>
      <c r="CF20" s="789"/>
      <c r="CG20" s="790"/>
      <c r="CH20" s="801">
        <v>67</v>
      </c>
      <c r="CI20" s="802"/>
      <c r="CJ20" s="802"/>
      <c r="CK20" s="802"/>
      <c r="CL20" s="803"/>
      <c r="CM20" s="801">
        <v>1309</v>
      </c>
      <c r="CN20" s="802"/>
      <c r="CO20" s="802"/>
      <c r="CP20" s="802"/>
      <c r="CQ20" s="803"/>
      <c r="CR20" s="801">
        <v>60</v>
      </c>
      <c r="CS20" s="802"/>
      <c r="CT20" s="802"/>
      <c r="CU20" s="802"/>
      <c r="CV20" s="803"/>
      <c r="CW20" s="801">
        <v>220</v>
      </c>
      <c r="CX20" s="802"/>
      <c r="CY20" s="802"/>
      <c r="CZ20" s="802"/>
      <c r="DA20" s="803"/>
      <c r="DB20" s="801" t="s">
        <v>489</v>
      </c>
      <c r="DC20" s="802"/>
      <c r="DD20" s="802"/>
      <c r="DE20" s="802"/>
      <c r="DF20" s="803"/>
      <c r="DG20" s="801" t="s">
        <v>489</v>
      </c>
      <c r="DH20" s="802"/>
      <c r="DI20" s="802"/>
      <c r="DJ20" s="802"/>
      <c r="DK20" s="803"/>
      <c r="DL20" s="801" t="s">
        <v>489</v>
      </c>
      <c r="DM20" s="802"/>
      <c r="DN20" s="802"/>
      <c r="DO20" s="802"/>
      <c r="DP20" s="803"/>
      <c r="DQ20" s="801" t="s">
        <v>489</v>
      </c>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t="s">
        <v>580</v>
      </c>
      <c r="BT21" s="789"/>
      <c r="BU21" s="789"/>
      <c r="BV21" s="789"/>
      <c r="BW21" s="789"/>
      <c r="BX21" s="789"/>
      <c r="BY21" s="789"/>
      <c r="BZ21" s="789"/>
      <c r="CA21" s="789"/>
      <c r="CB21" s="789"/>
      <c r="CC21" s="789"/>
      <c r="CD21" s="789"/>
      <c r="CE21" s="789"/>
      <c r="CF21" s="789"/>
      <c r="CG21" s="790"/>
      <c r="CH21" s="801">
        <v>0</v>
      </c>
      <c r="CI21" s="802"/>
      <c r="CJ21" s="802"/>
      <c r="CK21" s="802"/>
      <c r="CL21" s="803"/>
      <c r="CM21" s="801">
        <v>16400</v>
      </c>
      <c r="CN21" s="802"/>
      <c r="CO21" s="802"/>
      <c r="CP21" s="802"/>
      <c r="CQ21" s="803"/>
      <c r="CR21" s="801">
        <v>50</v>
      </c>
      <c r="CS21" s="802"/>
      <c r="CT21" s="802"/>
      <c r="CU21" s="802"/>
      <c r="CV21" s="803"/>
      <c r="CW21" s="801" t="s">
        <v>489</v>
      </c>
      <c r="CX21" s="802"/>
      <c r="CY21" s="802"/>
      <c r="CZ21" s="802"/>
      <c r="DA21" s="803"/>
      <c r="DB21" s="801">
        <v>1072</v>
      </c>
      <c r="DC21" s="802"/>
      <c r="DD21" s="802"/>
      <c r="DE21" s="802"/>
      <c r="DF21" s="803"/>
      <c r="DG21" s="801" t="s">
        <v>489</v>
      </c>
      <c r="DH21" s="802"/>
      <c r="DI21" s="802"/>
      <c r="DJ21" s="802"/>
      <c r="DK21" s="803"/>
      <c r="DL21" s="801" t="s">
        <v>489</v>
      </c>
      <c r="DM21" s="802"/>
      <c r="DN21" s="802"/>
      <c r="DO21" s="802"/>
      <c r="DP21" s="803"/>
      <c r="DQ21" s="801" t="s">
        <v>489</v>
      </c>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373</v>
      </c>
      <c r="BA22" s="826"/>
      <c r="BB22" s="826"/>
      <c r="BC22" s="826"/>
      <c r="BD22" s="827"/>
      <c r="BE22" s="206"/>
      <c r="BF22" s="206"/>
      <c r="BG22" s="206"/>
      <c r="BH22" s="206"/>
      <c r="BI22" s="206"/>
      <c r="BJ22" s="206"/>
      <c r="BK22" s="206"/>
      <c r="BL22" s="206"/>
      <c r="BM22" s="206"/>
      <c r="BN22" s="206"/>
      <c r="BO22" s="206"/>
      <c r="BP22" s="206"/>
      <c r="BQ22" s="215">
        <v>16</v>
      </c>
      <c r="BR22" s="216"/>
      <c r="BS22" s="788" t="s">
        <v>581</v>
      </c>
      <c r="BT22" s="789"/>
      <c r="BU22" s="789"/>
      <c r="BV22" s="789"/>
      <c r="BW22" s="789"/>
      <c r="BX22" s="789"/>
      <c r="BY22" s="789"/>
      <c r="BZ22" s="789"/>
      <c r="CA22" s="789"/>
      <c r="CB22" s="789"/>
      <c r="CC22" s="789"/>
      <c r="CD22" s="789"/>
      <c r="CE22" s="789"/>
      <c r="CF22" s="789"/>
      <c r="CG22" s="790"/>
      <c r="CH22" s="801">
        <v>5</v>
      </c>
      <c r="CI22" s="802"/>
      <c r="CJ22" s="802"/>
      <c r="CK22" s="802"/>
      <c r="CL22" s="803"/>
      <c r="CM22" s="801">
        <v>1592</v>
      </c>
      <c r="CN22" s="802"/>
      <c r="CO22" s="802"/>
      <c r="CP22" s="802"/>
      <c r="CQ22" s="803"/>
      <c r="CR22" s="801">
        <v>400</v>
      </c>
      <c r="CS22" s="802"/>
      <c r="CT22" s="802"/>
      <c r="CU22" s="802"/>
      <c r="CV22" s="803"/>
      <c r="CW22" s="801" t="s">
        <v>489</v>
      </c>
      <c r="CX22" s="802"/>
      <c r="CY22" s="802"/>
      <c r="CZ22" s="802"/>
      <c r="DA22" s="803"/>
      <c r="DB22" s="801" t="s">
        <v>489</v>
      </c>
      <c r="DC22" s="802"/>
      <c r="DD22" s="802"/>
      <c r="DE22" s="802"/>
      <c r="DF22" s="803"/>
      <c r="DG22" s="801" t="s">
        <v>489</v>
      </c>
      <c r="DH22" s="802"/>
      <c r="DI22" s="802"/>
      <c r="DJ22" s="802"/>
      <c r="DK22" s="803"/>
      <c r="DL22" s="801" t="s">
        <v>489</v>
      </c>
      <c r="DM22" s="802"/>
      <c r="DN22" s="802"/>
      <c r="DO22" s="802"/>
      <c r="DP22" s="803"/>
      <c r="DQ22" s="801" t="s">
        <v>489</v>
      </c>
      <c r="DR22" s="802"/>
      <c r="DS22" s="802"/>
      <c r="DT22" s="802"/>
      <c r="DU22" s="803"/>
      <c r="DV22" s="804"/>
      <c r="DW22" s="805"/>
      <c r="DX22" s="805"/>
      <c r="DY22" s="805"/>
      <c r="DZ22" s="806"/>
      <c r="EA22" s="207"/>
    </row>
    <row r="23" spans="1:131" s="208" customFormat="1" ht="26.25" customHeight="1" thickBot="1">
      <c r="A23" s="217" t="s">
        <v>374</v>
      </c>
      <c r="B23" s="810" t="s">
        <v>375</v>
      </c>
      <c r="C23" s="811"/>
      <c r="D23" s="811"/>
      <c r="E23" s="811"/>
      <c r="F23" s="811"/>
      <c r="G23" s="811"/>
      <c r="H23" s="811"/>
      <c r="I23" s="811"/>
      <c r="J23" s="811"/>
      <c r="K23" s="811"/>
      <c r="L23" s="811"/>
      <c r="M23" s="811"/>
      <c r="N23" s="811"/>
      <c r="O23" s="811"/>
      <c r="P23" s="812"/>
      <c r="Q23" s="813">
        <v>1378386</v>
      </c>
      <c r="R23" s="814"/>
      <c r="S23" s="814"/>
      <c r="T23" s="814"/>
      <c r="U23" s="814"/>
      <c r="V23" s="814">
        <v>1366286</v>
      </c>
      <c r="W23" s="814"/>
      <c r="X23" s="814"/>
      <c r="Y23" s="814"/>
      <c r="Z23" s="814"/>
      <c r="AA23" s="814">
        <v>12100</v>
      </c>
      <c r="AB23" s="814"/>
      <c r="AC23" s="814"/>
      <c r="AD23" s="814"/>
      <c r="AE23" s="815"/>
      <c r="AF23" s="816">
        <v>3058</v>
      </c>
      <c r="AG23" s="814"/>
      <c r="AH23" s="814"/>
      <c r="AI23" s="814"/>
      <c r="AJ23" s="817"/>
      <c r="AK23" s="818"/>
      <c r="AL23" s="819"/>
      <c r="AM23" s="819"/>
      <c r="AN23" s="819"/>
      <c r="AO23" s="819"/>
      <c r="AP23" s="814">
        <v>1676816</v>
      </c>
      <c r="AQ23" s="814"/>
      <c r="AR23" s="814"/>
      <c r="AS23" s="814"/>
      <c r="AT23" s="814"/>
      <c r="AU23" s="820"/>
      <c r="AV23" s="820"/>
      <c r="AW23" s="820"/>
      <c r="AX23" s="820"/>
      <c r="AY23" s="821"/>
      <c r="AZ23" s="829">
        <v>-3058</v>
      </c>
      <c r="BA23" s="830"/>
      <c r="BB23" s="830"/>
      <c r="BC23" s="830"/>
      <c r="BD23" s="831"/>
      <c r="BE23" s="206"/>
      <c r="BF23" s="206"/>
      <c r="BG23" s="206"/>
      <c r="BH23" s="206"/>
      <c r="BI23" s="206"/>
      <c r="BJ23" s="206"/>
      <c r="BK23" s="206"/>
      <c r="BL23" s="206"/>
      <c r="BM23" s="206"/>
      <c r="BN23" s="206"/>
      <c r="BO23" s="206"/>
      <c r="BP23" s="206"/>
      <c r="BQ23" s="215">
        <v>17</v>
      </c>
      <c r="BR23" s="216"/>
      <c r="BS23" s="788" t="s">
        <v>582</v>
      </c>
      <c r="BT23" s="789"/>
      <c r="BU23" s="789"/>
      <c r="BV23" s="789"/>
      <c r="BW23" s="789"/>
      <c r="BX23" s="789"/>
      <c r="BY23" s="789"/>
      <c r="BZ23" s="789"/>
      <c r="CA23" s="789"/>
      <c r="CB23" s="789"/>
      <c r="CC23" s="789"/>
      <c r="CD23" s="789"/>
      <c r="CE23" s="789"/>
      <c r="CF23" s="789"/>
      <c r="CG23" s="790"/>
      <c r="CH23" s="801">
        <v>104</v>
      </c>
      <c r="CI23" s="802"/>
      <c r="CJ23" s="802"/>
      <c r="CK23" s="802"/>
      <c r="CL23" s="803"/>
      <c r="CM23" s="801">
        <v>-1356</v>
      </c>
      <c r="CN23" s="802"/>
      <c r="CO23" s="802"/>
      <c r="CP23" s="802"/>
      <c r="CQ23" s="803"/>
      <c r="CR23" s="801">
        <v>236</v>
      </c>
      <c r="CS23" s="802"/>
      <c r="CT23" s="802"/>
      <c r="CU23" s="802"/>
      <c r="CV23" s="803"/>
      <c r="CW23" s="801">
        <v>320</v>
      </c>
      <c r="CX23" s="802"/>
      <c r="CY23" s="802"/>
      <c r="CZ23" s="802"/>
      <c r="DA23" s="803"/>
      <c r="DB23" s="801" t="s">
        <v>489</v>
      </c>
      <c r="DC23" s="802"/>
      <c r="DD23" s="802"/>
      <c r="DE23" s="802"/>
      <c r="DF23" s="803"/>
      <c r="DG23" s="801" t="s">
        <v>489</v>
      </c>
      <c r="DH23" s="802"/>
      <c r="DI23" s="802"/>
      <c r="DJ23" s="802"/>
      <c r="DK23" s="803"/>
      <c r="DL23" s="801">
        <v>2762</v>
      </c>
      <c r="DM23" s="802"/>
      <c r="DN23" s="802"/>
      <c r="DO23" s="802"/>
      <c r="DP23" s="803"/>
      <c r="DQ23" s="801" t="s">
        <v>489</v>
      </c>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t="s">
        <v>583</v>
      </c>
      <c r="BT24" s="789"/>
      <c r="BU24" s="789"/>
      <c r="BV24" s="789"/>
      <c r="BW24" s="789"/>
      <c r="BX24" s="789"/>
      <c r="BY24" s="789"/>
      <c r="BZ24" s="789"/>
      <c r="CA24" s="789"/>
      <c r="CB24" s="789"/>
      <c r="CC24" s="789"/>
      <c r="CD24" s="789"/>
      <c r="CE24" s="789"/>
      <c r="CF24" s="789"/>
      <c r="CG24" s="790"/>
      <c r="CH24" s="801">
        <v>23</v>
      </c>
      <c r="CI24" s="802"/>
      <c r="CJ24" s="802"/>
      <c r="CK24" s="802"/>
      <c r="CL24" s="803"/>
      <c r="CM24" s="801">
        <v>6598</v>
      </c>
      <c r="CN24" s="802"/>
      <c r="CO24" s="802"/>
      <c r="CP24" s="802"/>
      <c r="CQ24" s="803"/>
      <c r="CR24" s="801">
        <v>4005</v>
      </c>
      <c r="CS24" s="802"/>
      <c r="CT24" s="802"/>
      <c r="CU24" s="802"/>
      <c r="CV24" s="803"/>
      <c r="CW24" s="801" t="s">
        <v>489</v>
      </c>
      <c r="CX24" s="802"/>
      <c r="CY24" s="802"/>
      <c r="CZ24" s="802"/>
      <c r="DA24" s="803"/>
      <c r="DB24" s="801" t="s">
        <v>489</v>
      </c>
      <c r="DC24" s="802"/>
      <c r="DD24" s="802"/>
      <c r="DE24" s="802"/>
      <c r="DF24" s="803"/>
      <c r="DG24" s="801" t="s">
        <v>489</v>
      </c>
      <c r="DH24" s="802"/>
      <c r="DI24" s="802"/>
      <c r="DJ24" s="802"/>
      <c r="DK24" s="803"/>
      <c r="DL24" s="801" t="s">
        <v>489</v>
      </c>
      <c r="DM24" s="802"/>
      <c r="DN24" s="802"/>
      <c r="DO24" s="802"/>
      <c r="DP24" s="803"/>
      <c r="DQ24" s="801" t="s">
        <v>489</v>
      </c>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t="s">
        <v>584</v>
      </c>
      <c r="BT25" s="789"/>
      <c r="BU25" s="789"/>
      <c r="BV25" s="789"/>
      <c r="BW25" s="789"/>
      <c r="BX25" s="789"/>
      <c r="BY25" s="789"/>
      <c r="BZ25" s="789"/>
      <c r="CA25" s="789"/>
      <c r="CB25" s="789"/>
      <c r="CC25" s="789"/>
      <c r="CD25" s="789"/>
      <c r="CE25" s="789"/>
      <c r="CF25" s="789"/>
      <c r="CG25" s="790"/>
      <c r="CH25" s="801">
        <v>142</v>
      </c>
      <c r="CI25" s="802"/>
      <c r="CJ25" s="802"/>
      <c r="CK25" s="802"/>
      <c r="CL25" s="803"/>
      <c r="CM25" s="801">
        <v>1614</v>
      </c>
      <c r="CN25" s="802"/>
      <c r="CO25" s="802"/>
      <c r="CP25" s="802"/>
      <c r="CQ25" s="803"/>
      <c r="CR25" s="801">
        <v>20</v>
      </c>
      <c r="CS25" s="802"/>
      <c r="CT25" s="802"/>
      <c r="CU25" s="802"/>
      <c r="CV25" s="803"/>
      <c r="CW25" s="801" t="s">
        <v>489</v>
      </c>
      <c r="CX25" s="802"/>
      <c r="CY25" s="802"/>
      <c r="CZ25" s="802"/>
      <c r="DA25" s="803"/>
      <c r="DB25" s="801" t="s">
        <v>489</v>
      </c>
      <c r="DC25" s="802"/>
      <c r="DD25" s="802"/>
      <c r="DE25" s="802"/>
      <c r="DF25" s="803"/>
      <c r="DG25" s="801" t="s">
        <v>489</v>
      </c>
      <c r="DH25" s="802"/>
      <c r="DI25" s="802"/>
      <c r="DJ25" s="802"/>
      <c r="DK25" s="803"/>
      <c r="DL25" s="801" t="s">
        <v>489</v>
      </c>
      <c r="DM25" s="802"/>
      <c r="DN25" s="802"/>
      <c r="DO25" s="802"/>
      <c r="DP25" s="803"/>
      <c r="DQ25" s="801" t="s">
        <v>489</v>
      </c>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356</v>
      </c>
      <c r="BF26" s="738"/>
      <c r="BG26" s="738"/>
      <c r="BH26" s="738"/>
      <c r="BI26" s="749"/>
      <c r="BJ26" s="205"/>
      <c r="BK26" s="205"/>
      <c r="BL26" s="205"/>
      <c r="BM26" s="205"/>
      <c r="BN26" s="205"/>
      <c r="BO26" s="218"/>
      <c r="BP26" s="218"/>
      <c r="BQ26" s="215">
        <v>20</v>
      </c>
      <c r="BR26" s="216"/>
      <c r="BS26" s="788" t="s">
        <v>585</v>
      </c>
      <c r="BT26" s="789"/>
      <c r="BU26" s="789"/>
      <c r="BV26" s="789"/>
      <c r="BW26" s="789"/>
      <c r="BX26" s="789"/>
      <c r="BY26" s="789"/>
      <c r="BZ26" s="789"/>
      <c r="CA26" s="789"/>
      <c r="CB26" s="789"/>
      <c r="CC26" s="789"/>
      <c r="CD26" s="789"/>
      <c r="CE26" s="789"/>
      <c r="CF26" s="789"/>
      <c r="CG26" s="790"/>
      <c r="CH26" s="801">
        <v>12</v>
      </c>
      <c r="CI26" s="802"/>
      <c r="CJ26" s="802"/>
      <c r="CK26" s="802"/>
      <c r="CL26" s="803"/>
      <c r="CM26" s="801">
        <v>323</v>
      </c>
      <c r="CN26" s="802"/>
      <c r="CO26" s="802"/>
      <c r="CP26" s="802"/>
      <c r="CQ26" s="803"/>
      <c r="CR26" s="801">
        <v>20</v>
      </c>
      <c r="CS26" s="802"/>
      <c r="CT26" s="802"/>
      <c r="CU26" s="802"/>
      <c r="CV26" s="803"/>
      <c r="CW26" s="801" t="s">
        <v>489</v>
      </c>
      <c r="CX26" s="802"/>
      <c r="CY26" s="802"/>
      <c r="CZ26" s="802"/>
      <c r="DA26" s="803"/>
      <c r="DB26" s="801" t="s">
        <v>489</v>
      </c>
      <c r="DC26" s="802"/>
      <c r="DD26" s="802"/>
      <c r="DE26" s="802"/>
      <c r="DF26" s="803"/>
      <c r="DG26" s="801" t="s">
        <v>489</v>
      </c>
      <c r="DH26" s="802"/>
      <c r="DI26" s="802"/>
      <c r="DJ26" s="802"/>
      <c r="DK26" s="803"/>
      <c r="DL26" s="801" t="s">
        <v>489</v>
      </c>
      <c r="DM26" s="802"/>
      <c r="DN26" s="802"/>
      <c r="DO26" s="802"/>
      <c r="DP26" s="803"/>
      <c r="DQ26" s="801" t="s">
        <v>489</v>
      </c>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t="s">
        <v>586</v>
      </c>
      <c r="BT27" s="789"/>
      <c r="BU27" s="789"/>
      <c r="BV27" s="789"/>
      <c r="BW27" s="789"/>
      <c r="BX27" s="789"/>
      <c r="BY27" s="789"/>
      <c r="BZ27" s="789"/>
      <c r="CA27" s="789"/>
      <c r="CB27" s="789"/>
      <c r="CC27" s="789"/>
      <c r="CD27" s="789"/>
      <c r="CE27" s="789"/>
      <c r="CF27" s="789"/>
      <c r="CG27" s="790"/>
      <c r="CH27" s="801">
        <v>6</v>
      </c>
      <c r="CI27" s="802"/>
      <c r="CJ27" s="802"/>
      <c r="CK27" s="802"/>
      <c r="CL27" s="803"/>
      <c r="CM27" s="801">
        <v>44</v>
      </c>
      <c r="CN27" s="802"/>
      <c r="CO27" s="802"/>
      <c r="CP27" s="802"/>
      <c r="CQ27" s="803"/>
      <c r="CR27" s="801">
        <v>16</v>
      </c>
      <c r="CS27" s="802"/>
      <c r="CT27" s="802"/>
      <c r="CU27" s="802"/>
      <c r="CV27" s="803"/>
      <c r="CW27" s="801" t="s">
        <v>489</v>
      </c>
      <c r="CX27" s="802"/>
      <c r="CY27" s="802"/>
      <c r="CZ27" s="802"/>
      <c r="DA27" s="803"/>
      <c r="DB27" s="801" t="s">
        <v>489</v>
      </c>
      <c r="DC27" s="802"/>
      <c r="DD27" s="802"/>
      <c r="DE27" s="802"/>
      <c r="DF27" s="803"/>
      <c r="DG27" s="801" t="s">
        <v>489</v>
      </c>
      <c r="DH27" s="802"/>
      <c r="DI27" s="802"/>
      <c r="DJ27" s="802"/>
      <c r="DK27" s="803"/>
      <c r="DL27" s="801" t="s">
        <v>489</v>
      </c>
      <c r="DM27" s="802"/>
      <c r="DN27" s="802"/>
      <c r="DO27" s="802"/>
      <c r="DP27" s="803"/>
      <c r="DQ27" s="801" t="s">
        <v>489</v>
      </c>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246057</v>
      </c>
      <c r="R28" s="843"/>
      <c r="S28" s="843"/>
      <c r="T28" s="843"/>
      <c r="U28" s="843"/>
      <c r="V28" s="843">
        <v>244776</v>
      </c>
      <c r="W28" s="843"/>
      <c r="X28" s="843"/>
      <c r="Y28" s="843"/>
      <c r="Z28" s="843"/>
      <c r="AA28" s="843">
        <v>1281</v>
      </c>
      <c r="AB28" s="843"/>
      <c r="AC28" s="843"/>
      <c r="AD28" s="843"/>
      <c r="AE28" s="844"/>
      <c r="AF28" s="845">
        <v>1281</v>
      </c>
      <c r="AG28" s="843"/>
      <c r="AH28" s="843"/>
      <c r="AI28" s="843"/>
      <c r="AJ28" s="846"/>
      <c r="AK28" s="847">
        <v>25792</v>
      </c>
      <c r="AL28" s="838"/>
      <c r="AM28" s="838"/>
      <c r="AN28" s="838"/>
      <c r="AO28" s="838"/>
      <c r="AP28" s="838" t="s">
        <v>489</v>
      </c>
      <c r="AQ28" s="838"/>
      <c r="AR28" s="838"/>
      <c r="AS28" s="838"/>
      <c r="AT28" s="838"/>
      <c r="AU28" s="838" t="s">
        <v>489</v>
      </c>
      <c r="AV28" s="838"/>
      <c r="AW28" s="838"/>
      <c r="AX28" s="838"/>
      <c r="AY28" s="838"/>
      <c r="AZ28" s="839" t="s">
        <v>489</v>
      </c>
      <c r="BA28" s="839"/>
      <c r="BB28" s="839"/>
      <c r="BC28" s="839"/>
      <c r="BD28" s="839"/>
      <c r="BE28" s="840"/>
      <c r="BF28" s="840"/>
      <c r="BG28" s="840"/>
      <c r="BH28" s="840"/>
      <c r="BI28" s="841"/>
      <c r="BJ28" s="205"/>
      <c r="BK28" s="205"/>
      <c r="BL28" s="205"/>
      <c r="BM28" s="205"/>
      <c r="BN28" s="205"/>
      <c r="BO28" s="218"/>
      <c r="BP28" s="218"/>
      <c r="BQ28" s="215">
        <v>22</v>
      </c>
      <c r="BR28" s="216"/>
      <c r="BS28" s="788" t="s">
        <v>587</v>
      </c>
      <c r="BT28" s="789"/>
      <c r="BU28" s="789"/>
      <c r="BV28" s="789"/>
      <c r="BW28" s="789"/>
      <c r="BX28" s="789"/>
      <c r="BY28" s="789"/>
      <c r="BZ28" s="789"/>
      <c r="CA28" s="789"/>
      <c r="CB28" s="789"/>
      <c r="CC28" s="789"/>
      <c r="CD28" s="789"/>
      <c r="CE28" s="789"/>
      <c r="CF28" s="789"/>
      <c r="CG28" s="790"/>
      <c r="CH28" s="801">
        <v>21</v>
      </c>
      <c r="CI28" s="802"/>
      <c r="CJ28" s="802"/>
      <c r="CK28" s="802"/>
      <c r="CL28" s="803"/>
      <c r="CM28" s="801">
        <v>875</v>
      </c>
      <c r="CN28" s="802"/>
      <c r="CO28" s="802"/>
      <c r="CP28" s="802"/>
      <c r="CQ28" s="803"/>
      <c r="CR28" s="801">
        <v>602</v>
      </c>
      <c r="CS28" s="802"/>
      <c r="CT28" s="802"/>
      <c r="CU28" s="802"/>
      <c r="CV28" s="803"/>
      <c r="CW28" s="801" t="s">
        <v>489</v>
      </c>
      <c r="CX28" s="802"/>
      <c r="CY28" s="802"/>
      <c r="CZ28" s="802"/>
      <c r="DA28" s="803"/>
      <c r="DB28" s="801" t="s">
        <v>489</v>
      </c>
      <c r="DC28" s="802"/>
      <c r="DD28" s="802"/>
      <c r="DE28" s="802"/>
      <c r="DF28" s="803"/>
      <c r="DG28" s="801" t="s">
        <v>489</v>
      </c>
      <c r="DH28" s="802"/>
      <c r="DI28" s="802"/>
      <c r="DJ28" s="802"/>
      <c r="DK28" s="803"/>
      <c r="DL28" s="801" t="s">
        <v>489</v>
      </c>
      <c r="DM28" s="802"/>
      <c r="DN28" s="802"/>
      <c r="DO28" s="802"/>
      <c r="DP28" s="803"/>
      <c r="DQ28" s="801" t="s">
        <v>489</v>
      </c>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50787</v>
      </c>
      <c r="R29" s="779"/>
      <c r="S29" s="779"/>
      <c r="T29" s="779"/>
      <c r="U29" s="779"/>
      <c r="V29" s="779">
        <v>49569</v>
      </c>
      <c r="W29" s="779"/>
      <c r="X29" s="779"/>
      <c r="Y29" s="779"/>
      <c r="Z29" s="779"/>
      <c r="AA29" s="779">
        <v>1218</v>
      </c>
      <c r="AB29" s="779"/>
      <c r="AC29" s="779"/>
      <c r="AD29" s="779"/>
      <c r="AE29" s="780"/>
      <c r="AF29" s="781">
        <v>1218</v>
      </c>
      <c r="AG29" s="782"/>
      <c r="AH29" s="782"/>
      <c r="AI29" s="782"/>
      <c r="AJ29" s="783"/>
      <c r="AK29" s="850">
        <v>24205</v>
      </c>
      <c r="AL29" s="851"/>
      <c r="AM29" s="851"/>
      <c r="AN29" s="851"/>
      <c r="AO29" s="851"/>
      <c r="AP29" s="851" t="s">
        <v>489</v>
      </c>
      <c r="AQ29" s="851"/>
      <c r="AR29" s="851"/>
      <c r="AS29" s="851"/>
      <c r="AT29" s="851"/>
      <c r="AU29" s="851" t="s">
        <v>489</v>
      </c>
      <c r="AV29" s="851"/>
      <c r="AW29" s="851"/>
      <c r="AX29" s="851"/>
      <c r="AY29" s="851"/>
      <c r="AZ29" s="852" t="s">
        <v>489</v>
      </c>
      <c r="BA29" s="852"/>
      <c r="BB29" s="852"/>
      <c r="BC29" s="852"/>
      <c r="BD29" s="852"/>
      <c r="BE29" s="848"/>
      <c r="BF29" s="848"/>
      <c r="BG29" s="848"/>
      <c r="BH29" s="848"/>
      <c r="BI29" s="849"/>
      <c r="BJ29" s="205"/>
      <c r="BK29" s="205"/>
      <c r="BL29" s="205"/>
      <c r="BM29" s="205"/>
      <c r="BN29" s="205"/>
      <c r="BO29" s="218"/>
      <c r="BP29" s="218"/>
      <c r="BQ29" s="215">
        <v>23</v>
      </c>
      <c r="BR29" s="216"/>
      <c r="BS29" s="788" t="s">
        <v>588</v>
      </c>
      <c r="BT29" s="789"/>
      <c r="BU29" s="789"/>
      <c r="BV29" s="789"/>
      <c r="BW29" s="789"/>
      <c r="BX29" s="789"/>
      <c r="BY29" s="789"/>
      <c r="BZ29" s="789"/>
      <c r="CA29" s="789"/>
      <c r="CB29" s="789"/>
      <c r="CC29" s="789"/>
      <c r="CD29" s="789"/>
      <c r="CE29" s="789"/>
      <c r="CF29" s="789"/>
      <c r="CG29" s="790"/>
      <c r="CH29" s="801">
        <v>44</v>
      </c>
      <c r="CI29" s="802"/>
      <c r="CJ29" s="802"/>
      <c r="CK29" s="802"/>
      <c r="CL29" s="803"/>
      <c r="CM29" s="801">
        <v>-709</v>
      </c>
      <c r="CN29" s="802"/>
      <c r="CO29" s="802"/>
      <c r="CP29" s="802"/>
      <c r="CQ29" s="803"/>
      <c r="CR29" s="801">
        <v>1900</v>
      </c>
      <c r="CS29" s="802"/>
      <c r="CT29" s="802"/>
      <c r="CU29" s="802"/>
      <c r="CV29" s="803"/>
      <c r="CW29" s="801" t="s">
        <v>489</v>
      </c>
      <c r="CX29" s="802"/>
      <c r="CY29" s="802"/>
      <c r="CZ29" s="802"/>
      <c r="DA29" s="803"/>
      <c r="DB29" s="801">
        <v>1787</v>
      </c>
      <c r="DC29" s="802"/>
      <c r="DD29" s="802"/>
      <c r="DE29" s="802"/>
      <c r="DF29" s="803"/>
      <c r="DG29" s="801" t="s">
        <v>489</v>
      </c>
      <c r="DH29" s="802"/>
      <c r="DI29" s="802"/>
      <c r="DJ29" s="802"/>
      <c r="DK29" s="803"/>
      <c r="DL29" s="801" t="s">
        <v>489</v>
      </c>
      <c r="DM29" s="802"/>
      <c r="DN29" s="802"/>
      <c r="DO29" s="802"/>
      <c r="DP29" s="803"/>
      <c r="DQ29" s="801" t="s">
        <v>489</v>
      </c>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174115</v>
      </c>
      <c r="R30" s="779"/>
      <c r="S30" s="779"/>
      <c r="T30" s="779"/>
      <c r="U30" s="779"/>
      <c r="V30" s="779">
        <v>170977</v>
      </c>
      <c r="W30" s="779"/>
      <c r="X30" s="779"/>
      <c r="Y30" s="779"/>
      <c r="Z30" s="779"/>
      <c r="AA30" s="779">
        <v>3138</v>
      </c>
      <c r="AB30" s="779"/>
      <c r="AC30" s="779"/>
      <c r="AD30" s="779"/>
      <c r="AE30" s="780"/>
      <c r="AF30" s="781">
        <v>3138</v>
      </c>
      <c r="AG30" s="782"/>
      <c r="AH30" s="782"/>
      <c r="AI30" s="782"/>
      <c r="AJ30" s="783"/>
      <c r="AK30" s="850">
        <v>25757</v>
      </c>
      <c r="AL30" s="851"/>
      <c r="AM30" s="851"/>
      <c r="AN30" s="851"/>
      <c r="AO30" s="851"/>
      <c r="AP30" s="851" t="s">
        <v>489</v>
      </c>
      <c r="AQ30" s="851"/>
      <c r="AR30" s="851"/>
      <c r="AS30" s="851"/>
      <c r="AT30" s="851"/>
      <c r="AU30" s="851" t="s">
        <v>489</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t="s">
        <v>589</v>
      </c>
      <c r="BT30" s="789"/>
      <c r="BU30" s="789"/>
      <c r="BV30" s="789"/>
      <c r="BW30" s="789"/>
      <c r="BX30" s="789"/>
      <c r="BY30" s="789"/>
      <c r="BZ30" s="789"/>
      <c r="CA30" s="789"/>
      <c r="CB30" s="789"/>
      <c r="CC30" s="789"/>
      <c r="CD30" s="789"/>
      <c r="CE30" s="789"/>
      <c r="CF30" s="789"/>
      <c r="CG30" s="790"/>
      <c r="CH30" s="801">
        <v>42</v>
      </c>
      <c r="CI30" s="802"/>
      <c r="CJ30" s="802"/>
      <c r="CK30" s="802"/>
      <c r="CL30" s="803"/>
      <c r="CM30" s="801">
        <v>1827</v>
      </c>
      <c r="CN30" s="802"/>
      <c r="CO30" s="802"/>
      <c r="CP30" s="802"/>
      <c r="CQ30" s="803"/>
      <c r="CR30" s="801">
        <v>788</v>
      </c>
      <c r="CS30" s="802"/>
      <c r="CT30" s="802"/>
      <c r="CU30" s="802"/>
      <c r="CV30" s="803"/>
      <c r="CW30" s="801" t="s">
        <v>489</v>
      </c>
      <c r="CX30" s="802"/>
      <c r="CY30" s="802"/>
      <c r="CZ30" s="802"/>
      <c r="DA30" s="803"/>
      <c r="DB30" s="801" t="s">
        <v>489</v>
      </c>
      <c r="DC30" s="802"/>
      <c r="DD30" s="802"/>
      <c r="DE30" s="802"/>
      <c r="DF30" s="803"/>
      <c r="DG30" s="801" t="s">
        <v>489</v>
      </c>
      <c r="DH30" s="802"/>
      <c r="DI30" s="802"/>
      <c r="DJ30" s="802"/>
      <c r="DK30" s="803"/>
      <c r="DL30" s="801" t="s">
        <v>489</v>
      </c>
      <c r="DM30" s="802"/>
      <c r="DN30" s="802"/>
      <c r="DO30" s="802"/>
      <c r="DP30" s="803"/>
      <c r="DQ30" s="801" t="s">
        <v>489</v>
      </c>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31564</v>
      </c>
      <c r="R31" s="779"/>
      <c r="S31" s="779"/>
      <c r="T31" s="779"/>
      <c r="U31" s="779"/>
      <c r="V31" s="779">
        <v>32187</v>
      </c>
      <c r="W31" s="779"/>
      <c r="X31" s="779"/>
      <c r="Y31" s="779"/>
      <c r="Z31" s="779"/>
      <c r="AA31" s="779">
        <v>-623</v>
      </c>
      <c r="AB31" s="779"/>
      <c r="AC31" s="779"/>
      <c r="AD31" s="779"/>
      <c r="AE31" s="780"/>
      <c r="AF31" s="781">
        <v>4064</v>
      </c>
      <c r="AG31" s="782"/>
      <c r="AH31" s="782"/>
      <c r="AI31" s="782"/>
      <c r="AJ31" s="783"/>
      <c r="AK31" s="850">
        <v>5351</v>
      </c>
      <c r="AL31" s="851"/>
      <c r="AM31" s="851"/>
      <c r="AN31" s="851"/>
      <c r="AO31" s="851"/>
      <c r="AP31" s="851">
        <v>27095</v>
      </c>
      <c r="AQ31" s="851"/>
      <c r="AR31" s="851"/>
      <c r="AS31" s="851"/>
      <c r="AT31" s="851"/>
      <c r="AU31" s="851">
        <v>15715</v>
      </c>
      <c r="AV31" s="851"/>
      <c r="AW31" s="851"/>
      <c r="AX31" s="851"/>
      <c r="AY31" s="851"/>
      <c r="AZ31" s="852" t="s">
        <v>489</v>
      </c>
      <c r="BA31" s="852"/>
      <c r="BB31" s="852"/>
      <c r="BC31" s="852"/>
      <c r="BD31" s="852"/>
      <c r="BE31" s="848" t="s">
        <v>553</v>
      </c>
      <c r="BF31" s="848"/>
      <c r="BG31" s="848"/>
      <c r="BH31" s="848"/>
      <c r="BI31" s="849"/>
      <c r="BJ31" s="205"/>
      <c r="BK31" s="205"/>
      <c r="BL31" s="205"/>
      <c r="BM31" s="205"/>
      <c r="BN31" s="205"/>
      <c r="BO31" s="218"/>
      <c r="BP31" s="218"/>
      <c r="BQ31" s="215">
        <v>25</v>
      </c>
      <c r="BR31" s="216"/>
      <c r="BS31" s="788" t="s">
        <v>590</v>
      </c>
      <c r="BT31" s="789"/>
      <c r="BU31" s="789"/>
      <c r="BV31" s="789"/>
      <c r="BW31" s="789"/>
      <c r="BX31" s="789"/>
      <c r="BY31" s="789"/>
      <c r="BZ31" s="789"/>
      <c r="CA31" s="789"/>
      <c r="CB31" s="789"/>
      <c r="CC31" s="789"/>
      <c r="CD31" s="789"/>
      <c r="CE31" s="789"/>
      <c r="CF31" s="789"/>
      <c r="CG31" s="790"/>
      <c r="CH31" s="801">
        <v>227</v>
      </c>
      <c r="CI31" s="802"/>
      <c r="CJ31" s="802"/>
      <c r="CK31" s="802"/>
      <c r="CL31" s="803"/>
      <c r="CM31" s="801">
        <v>3724</v>
      </c>
      <c r="CN31" s="802"/>
      <c r="CO31" s="802"/>
      <c r="CP31" s="802"/>
      <c r="CQ31" s="803"/>
      <c r="CR31" s="801">
        <v>77</v>
      </c>
      <c r="CS31" s="802"/>
      <c r="CT31" s="802"/>
      <c r="CU31" s="802"/>
      <c r="CV31" s="803"/>
      <c r="CW31" s="801" t="s">
        <v>489</v>
      </c>
      <c r="CX31" s="802"/>
      <c r="CY31" s="802"/>
      <c r="CZ31" s="802"/>
      <c r="DA31" s="803"/>
      <c r="DB31" s="801" t="s">
        <v>489</v>
      </c>
      <c r="DC31" s="802"/>
      <c r="DD31" s="802"/>
      <c r="DE31" s="802"/>
      <c r="DF31" s="803"/>
      <c r="DG31" s="801" t="s">
        <v>489</v>
      </c>
      <c r="DH31" s="802"/>
      <c r="DI31" s="802"/>
      <c r="DJ31" s="802"/>
      <c r="DK31" s="803"/>
      <c r="DL31" s="801" t="s">
        <v>489</v>
      </c>
      <c r="DM31" s="802"/>
      <c r="DN31" s="802"/>
      <c r="DO31" s="802"/>
      <c r="DP31" s="803"/>
      <c r="DQ31" s="801" t="s">
        <v>489</v>
      </c>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46189</v>
      </c>
      <c r="R32" s="779"/>
      <c r="S32" s="779"/>
      <c r="T32" s="779"/>
      <c r="U32" s="779"/>
      <c r="V32" s="779">
        <v>44941</v>
      </c>
      <c r="W32" s="779"/>
      <c r="X32" s="779"/>
      <c r="Y32" s="779"/>
      <c r="Z32" s="779"/>
      <c r="AA32" s="779">
        <v>1248</v>
      </c>
      <c r="AB32" s="779"/>
      <c r="AC32" s="779"/>
      <c r="AD32" s="779"/>
      <c r="AE32" s="780"/>
      <c r="AF32" s="781">
        <v>31712</v>
      </c>
      <c r="AG32" s="782"/>
      <c r="AH32" s="782"/>
      <c r="AI32" s="782"/>
      <c r="AJ32" s="783"/>
      <c r="AK32" s="850">
        <v>372</v>
      </c>
      <c r="AL32" s="851"/>
      <c r="AM32" s="851"/>
      <c r="AN32" s="851"/>
      <c r="AO32" s="851"/>
      <c r="AP32" s="851">
        <v>91323</v>
      </c>
      <c r="AQ32" s="851"/>
      <c r="AR32" s="851"/>
      <c r="AS32" s="851"/>
      <c r="AT32" s="851"/>
      <c r="AU32" s="851">
        <v>365</v>
      </c>
      <c r="AV32" s="851"/>
      <c r="AW32" s="851"/>
      <c r="AX32" s="851"/>
      <c r="AY32" s="851"/>
      <c r="AZ32" s="852" t="s">
        <v>489</v>
      </c>
      <c r="BA32" s="852"/>
      <c r="BB32" s="852"/>
      <c r="BC32" s="852"/>
      <c r="BD32" s="852"/>
      <c r="BE32" s="848" t="s">
        <v>553</v>
      </c>
      <c r="BF32" s="848"/>
      <c r="BG32" s="848"/>
      <c r="BH32" s="848"/>
      <c r="BI32" s="849"/>
      <c r="BJ32" s="205"/>
      <c r="BK32" s="205"/>
      <c r="BL32" s="205"/>
      <c r="BM32" s="205"/>
      <c r="BN32" s="205"/>
      <c r="BO32" s="218"/>
      <c r="BP32" s="218"/>
      <c r="BQ32" s="215">
        <v>26</v>
      </c>
      <c r="BR32" s="216"/>
      <c r="BS32" s="788" t="s">
        <v>591</v>
      </c>
      <c r="BT32" s="789"/>
      <c r="BU32" s="789"/>
      <c r="BV32" s="789"/>
      <c r="BW32" s="789"/>
      <c r="BX32" s="789"/>
      <c r="BY32" s="789"/>
      <c r="BZ32" s="789"/>
      <c r="CA32" s="789"/>
      <c r="CB32" s="789"/>
      <c r="CC32" s="789"/>
      <c r="CD32" s="789"/>
      <c r="CE32" s="789"/>
      <c r="CF32" s="789"/>
      <c r="CG32" s="790"/>
      <c r="CH32" s="801">
        <v>118</v>
      </c>
      <c r="CI32" s="802"/>
      <c r="CJ32" s="802"/>
      <c r="CK32" s="802"/>
      <c r="CL32" s="803"/>
      <c r="CM32" s="801">
        <v>1313</v>
      </c>
      <c r="CN32" s="802"/>
      <c r="CO32" s="802"/>
      <c r="CP32" s="802"/>
      <c r="CQ32" s="803"/>
      <c r="CR32" s="801">
        <v>82</v>
      </c>
      <c r="CS32" s="802"/>
      <c r="CT32" s="802"/>
      <c r="CU32" s="802"/>
      <c r="CV32" s="803"/>
      <c r="CW32" s="801" t="s">
        <v>489</v>
      </c>
      <c r="CX32" s="802"/>
      <c r="CY32" s="802"/>
      <c r="CZ32" s="802"/>
      <c r="DA32" s="803"/>
      <c r="DB32" s="801" t="s">
        <v>489</v>
      </c>
      <c r="DC32" s="802"/>
      <c r="DD32" s="802"/>
      <c r="DE32" s="802"/>
      <c r="DF32" s="803"/>
      <c r="DG32" s="801" t="s">
        <v>489</v>
      </c>
      <c r="DH32" s="802"/>
      <c r="DI32" s="802"/>
      <c r="DJ32" s="802"/>
      <c r="DK32" s="803"/>
      <c r="DL32" s="801" t="s">
        <v>489</v>
      </c>
      <c r="DM32" s="802"/>
      <c r="DN32" s="802"/>
      <c r="DO32" s="802"/>
      <c r="DP32" s="803"/>
      <c r="DQ32" s="801" t="s">
        <v>489</v>
      </c>
      <c r="DR32" s="802"/>
      <c r="DS32" s="802"/>
      <c r="DT32" s="802"/>
      <c r="DU32" s="803"/>
      <c r="DV32" s="804"/>
      <c r="DW32" s="805"/>
      <c r="DX32" s="805"/>
      <c r="DY32" s="805"/>
      <c r="DZ32" s="806"/>
      <c r="EA32" s="199"/>
    </row>
    <row r="33" spans="1:131" s="200" customFormat="1" ht="26.25" customHeight="1">
      <c r="A33" s="219">
        <v>6</v>
      </c>
      <c r="B33" s="775" t="s">
        <v>391</v>
      </c>
      <c r="C33" s="776"/>
      <c r="D33" s="776"/>
      <c r="E33" s="776"/>
      <c r="F33" s="776"/>
      <c r="G33" s="776"/>
      <c r="H33" s="776"/>
      <c r="I33" s="776"/>
      <c r="J33" s="776"/>
      <c r="K33" s="776"/>
      <c r="L33" s="776"/>
      <c r="M33" s="776"/>
      <c r="N33" s="776"/>
      <c r="O33" s="776"/>
      <c r="P33" s="777"/>
      <c r="Q33" s="778">
        <v>918</v>
      </c>
      <c r="R33" s="779"/>
      <c r="S33" s="779"/>
      <c r="T33" s="779"/>
      <c r="U33" s="779"/>
      <c r="V33" s="779">
        <v>845</v>
      </c>
      <c r="W33" s="779"/>
      <c r="X33" s="779"/>
      <c r="Y33" s="779"/>
      <c r="Z33" s="779"/>
      <c r="AA33" s="779">
        <v>73</v>
      </c>
      <c r="AB33" s="779"/>
      <c r="AC33" s="779"/>
      <c r="AD33" s="779"/>
      <c r="AE33" s="780"/>
      <c r="AF33" s="781">
        <v>1975</v>
      </c>
      <c r="AG33" s="782"/>
      <c r="AH33" s="782"/>
      <c r="AI33" s="782"/>
      <c r="AJ33" s="783"/>
      <c r="AK33" s="850">
        <v>2</v>
      </c>
      <c r="AL33" s="851"/>
      <c r="AM33" s="851"/>
      <c r="AN33" s="851"/>
      <c r="AO33" s="851"/>
      <c r="AP33" s="851" t="s">
        <v>489</v>
      </c>
      <c r="AQ33" s="851"/>
      <c r="AR33" s="851"/>
      <c r="AS33" s="851"/>
      <c r="AT33" s="851"/>
      <c r="AU33" s="851" t="s">
        <v>489</v>
      </c>
      <c r="AV33" s="851"/>
      <c r="AW33" s="851"/>
      <c r="AX33" s="851"/>
      <c r="AY33" s="851"/>
      <c r="AZ33" s="852" t="s">
        <v>489</v>
      </c>
      <c r="BA33" s="852"/>
      <c r="BB33" s="852"/>
      <c r="BC33" s="852"/>
      <c r="BD33" s="852"/>
      <c r="BE33" s="848" t="s">
        <v>553</v>
      </c>
      <c r="BF33" s="848"/>
      <c r="BG33" s="848"/>
      <c r="BH33" s="848"/>
      <c r="BI33" s="849"/>
      <c r="BJ33" s="205"/>
      <c r="BK33" s="205"/>
      <c r="BL33" s="205"/>
      <c r="BM33" s="205"/>
      <c r="BN33" s="205"/>
      <c r="BO33" s="218"/>
      <c r="BP33" s="218"/>
      <c r="BQ33" s="215">
        <v>27</v>
      </c>
      <c r="BR33" s="216"/>
      <c r="BS33" s="788" t="s">
        <v>592</v>
      </c>
      <c r="BT33" s="789"/>
      <c r="BU33" s="789"/>
      <c r="BV33" s="789"/>
      <c r="BW33" s="789"/>
      <c r="BX33" s="789"/>
      <c r="BY33" s="789"/>
      <c r="BZ33" s="789"/>
      <c r="CA33" s="789"/>
      <c r="CB33" s="789"/>
      <c r="CC33" s="789"/>
      <c r="CD33" s="789"/>
      <c r="CE33" s="789"/>
      <c r="CF33" s="789"/>
      <c r="CG33" s="790"/>
      <c r="CH33" s="801">
        <v>477</v>
      </c>
      <c r="CI33" s="802"/>
      <c r="CJ33" s="802"/>
      <c r="CK33" s="802"/>
      <c r="CL33" s="803"/>
      <c r="CM33" s="801">
        <v>3440</v>
      </c>
      <c r="CN33" s="802"/>
      <c r="CO33" s="802"/>
      <c r="CP33" s="802"/>
      <c r="CQ33" s="803"/>
      <c r="CR33" s="801">
        <v>100</v>
      </c>
      <c r="CS33" s="802"/>
      <c r="CT33" s="802"/>
      <c r="CU33" s="802"/>
      <c r="CV33" s="803"/>
      <c r="CW33" s="801" t="s">
        <v>489</v>
      </c>
      <c r="CX33" s="802"/>
      <c r="CY33" s="802"/>
      <c r="CZ33" s="802"/>
      <c r="DA33" s="803"/>
      <c r="DB33" s="801" t="s">
        <v>489</v>
      </c>
      <c r="DC33" s="802"/>
      <c r="DD33" s="802"/>
      <c r="DE33" s="802"/>
      <c r="DF33" s="803"/>
      <c r="DG33" s="801" t="s">
        <v>489</v>
      </c>
      <c r="DH33" s="802"/>
      <c r="DI33" s="802"/>
      <c r="DJ33" s="802"/>
      <c r="DK33" s="803"/>
      <c r="DL33" s="801" t="s">
        <v>489</v>
      </c>
      <c r="DM33" s="802"/>
      <c r="DN33" s="802"/>
      <c r="DO33" s="802"/>
      <c r="DP33" s="803"/>
      <c r="DQ33" s="801" t="s">
        <v>489</v>
      </c>
      <c r="DR33" s="802"/>
      <c r="DS33" s="802"/>
      <c r="DT33" s="802"/>
      <c r="DU33" s="803"/>
      <c r="DV33" s="804"/>
      <c r="DW33" s="805"/>
      <c r="DX33" s="805"/>
      <c r="DY33" s="805"/>
      <c r="DZ33" s="806"/>
      <c r="EA33" s="199"/>
    </row>
    <row r="34" spans="1:131" s="200" customFormat="1" ht="26.25" customHeight="1">
      <c r="A34" s="219">
        <v>7</v>
      </c>
      <c r="B34" s="775" t="s">
        <v>392</v>
      </c>
      <c r="C34" s="776"/>
      <c r="D34" s="776"/>
      <c r="E34" s="776"/>
      <c r="F34" s="776"/>
      <c r="G34" s="776"/>
      <c r="H34" s="776"/>
      <c r="I34" s="776"/>
      <c r="J34" s="776"/>
      <c r="K34" s="776"/>
      <c r="L34" s="776"/>
      <c r="M34" s="776"/>
      <c r="N34" s="776"/>
      <c r="O34" s="776"/>
      <c r="P34" s="777"/>
      <c r="Q34" s="778">
        <v>72431</v>
      </c>
      <c r="R34" s="779"/>
      <c r="S34" s="779"/>
      <c r="T34" s="779"/>
      <c r="U34" s="779"/>
      <c r="V34" s="779">
        <v>70216</v>
      </c>
      <c r="W34" s="779"/>
      <c r="X34" s="779"/>
      <c r="Y34" s="779"/>
      <c r="Z34" s="779"/>
      <c r="AA34" s="779">
        <v>2215</v>
      </c>
      <c r="AB34" s="779"/>
      <c r="AC34" s="779"/>
      <c r="AD34" s="779"/>
      <c r="AE34" s="780"/>
      <c r="AF34" s="781">
        <v>22504</v>
      </c>
      <c r="AG34" s="782"/>
      <c r="AH34" s="782"/>
      <c r="AI34" s="782"/>
      <c r="AJ34" s="783"/>
      <c r="AK34" s="850">
        <v>34915</v>
      </c>
      <c r="AL34" s="851"/>
      <c r="AM34" s="851"/>
      <c r="AN34" s="851"/>
      <c r="AO34" s="851"/>
      <c r="AP34" s="851">
        <v>458459</v>
      </c>
      <c r="AQ34" s="851"/>
      <c r="AR34" s="851"/>
      <c r="AS34" s="851"/>
      <c r="AT34" s="851"/>
      <c r="AU34" s="851">
        <v>331925</v>
      </c>
      <c r="AV34" s="851"/>
      <c r="AW34" s="851"/>
      <c r="AX34" s="851"/>
      <c r="AY34" s="851"/>
      <c r="AZ34" s="852" t="s">
        <v>489</v>
      </c>
      <c r="BA34" s="852"/>
      <c r="BB34" s="852"/>
      <c r="BC34" s="852"/>
      <c r="BD34" s="852"/>
      <c r="BE34" s="848" t="s">
        <v>553</v>
      </c>
      <c r="BF34" s="848"/>
      <c r="BG34" s="848"/>
      <c r="BH34" s="848"/>
      <c r="BI34" s="849"/>
      <c r="BJ34" s="205"/>
      <c r="BK34" s="205"/>
      <c r="BL34" s="205"/>
      <c r="BM34" s="205"/>
      <c r="BN34" s="205"/>
      <c r="BO34" s="218"/>
      <c r="BP34" s="218"/>
      <c r="BQ34" s="215">
        <v>28</v>
      </c>
      <c r="BR34" s="216" t="s">
        <v>565</v>
      </c>
      <c r="BS34" s="788" t="s">
        <v>593</v>
      </c>
      <c r="BT34" s="789"/>
      <c r="BU34" s="789"/>
      <c r="BV34" s="789"/>
      <c r="BW34" s="789"/>
      <c r="BX34" s="789"/>
      <c r="BY34" s="789"/>
      <c r="BZ34" s="789"/>
      <c r="CA34" s="789"/>
      <c r="CB34" s="789"/>
      <c r="CC34" s="789"/>
      <c r="CD34" s="789"/>
      <c r="CE34" s="789"/>
      <c r="CF34" s="789"/>
      <c r="CG34" s="790"/>
      <c r="CH34" s="801">
        <v>33</v>
      </c>
      <c r="CI34" s="802"/>
      <c r="CJ34" s="802"/>
      <c r="CK34" s="802"/>
      <c r="CL34" s="803"/>
      <c r="CM34" s="801">
        <v>2843</v>
      </c>
      <c r="CN34" s="802"/>
      <c r="CO34" s="802"/>
      <c r="CP34" s="802"/>
      <c r="CQ34" s="803"/>
      <c r="CR34" s="801">
        <v>50</v>
      </c>
      <c r="CS34" s="802"/>
      <c r="CT34" s="802"/>
      <c r="CU34" s="802"/>
      <c r="CV34" s="803"/>
      <c r="CW34" s="801" t="s">
        <v>489</v>
      </c>
      <c r="CX34" s="802"/>
      <c r="CY34" s="802"/>
      <c r="CZ34" s="802"/>
      <c r="DA34" s="803"/>
      <c r="DB34" s="801">
        <v>16126</v>
      </c>
      <c r="DC34" s="802"/>
      <c r="DD34" s="802"/>
      <c r="DE34" s="802"/>
      <c r="DF34" s="803"/>
      <c r="DG34" s="801" t="s">
        <v>489</v>
      </c>
      <c r="DH34" s="802"/>
      <c r="DI34" s="802"/>
      <c r="DJ34" s="802"/>
      <c r="DK34" s="803"/>
      <c r="DL34" s="801">
        <v>777</v>
      </c>
      <c r="DM34" s="802"/>
      <c r="DN34" s="802"/>
      <c r="DO34" s="802"/>
      <c r="DP34" s="803"/>
      <c r="DQ34" s="801">
        <v>78</v>
      </c>
      <c r="DR34" s="802"/>
      <c r="DS34" s="802"/>
      <c r="DT34" s="802"/>
      <c r="DU34" s="803"/>
      <c r="DV34" s="804"/>
      <c r="DW34" s="805"/>
      <c r="DX34" s="805"/>
      <c r="DY34" s="805"/>
      <c r="DZ34" s="806"/>
      <c r="EA34" s="199"/>
    </row>
    <row r="35" spans="1:131" s="200" customFormat="1" ht="26.25" customHeight="1">
      <c r="A35" s="219">
        <v>8</v>
      </c>
      <c r="B35" s="775" t="s">
        <v>393</v>
      </c>
      <c r="C35" s="776"/>
      <c r="D35" s="776"/>
      <c r="E35" s="776"/>
      <c r="F35" s="776"/>
      <c r="G35" s="776"/>
      <c r="H35" s="776"/>
      <c r="I35" s="776"/>
      <c r="J35" s="776"/>
      <c r="K35" s="776"/>
      <c r="L35" s="776"/>
      <c r="M35" s="776"/>
      <c r="N35" s="776"/>
      <c r="O35" s="776"/>
      <c r="P35" s="777"/>
      <c r="Q35" s="778">
        <v>24360</v>
      </c>
      <c r="R35" s="779"/>
      <c r="S35" s="779"/>
      <c r="T35" s="779"/>
      <c r="U35" s="779"/>
      <c r="V35" s="779">
        <v>22071</v>
      </c>
      <c r="W35" s="779"/>
      <c r="X35" s="779"/>
      <c r="Y35" s="779"/>
      <c r="Z35" s="779"/>
      <c r="AA35" s="779">
        <v>2289</v>
      </c>
      <c r="AB35" s="779"/>
      <c r="AC35" s="779"/>
      <c r="AD35" s="779"/>
      <c r="AE35" s="780"/>
      <c r="AF35" s="781">
        <v>450</v>
      </c>
      <c r="AG35" s="782"/>
      <c r="AH35" s="782"/>
      <c r="AI35" s="782"/>
      <c r="AJ35" s="783"/>
      <c r="AK35" s="850">
        <v>4570</v>
      </c>
      <c r="AL35" s="851"/>
      <c r="AM35" s="851"/>
      <c r="AN35" s="851"/>
      <c r="AO35" s="851"/>
      <c r="AP35" s="851">
        <v>2762</v>
      </c>
      <c r="AQ35" s="851"/>
      <c r="AR35" s="851"/>
      <c r="AS35" s="851"/>
      <c r="AT35" s="851"/>
      <c r="AU35" s="851">
        <v>1157</v>
      </c>
      <c r="AV35" s="851"/>
      <c r="AW35" s="851"/>
      <c r="AX35" s="851"/>
      <c r="AY35" s="851"/>
      <c r="AZ35" s="852" t="s">
        <v>489</v>
      </c>
      <c r="BA35" s="852"/>
      <c r="BB35" s="852"/>
      <c r="BC35" s="852"/>
      <c r="BD35" s="852"/>
      <c r="BE35" s="848" t="s">
        <v>553</v>
      </c>
      <c r="BF35" s="848"/>
      <c r="BG35" s="848"/>
      <c r="BH35" s="848"/>
      <c r="BI35" s="849"/>
      <c r="BJ35" s="205"/>
      <c r="BK35" s="205"/>
      <c r="BL35" s="205"/>
      <c r="BM35" s="205"/>
      <c r="BN35" s="205"/>
      <c r="BO35" s="218"/>
      <c r="BP35" s="218"/>
      <c r="BQ35" s="215">
        <v>29</v>
      </c>
      <c r="BR35" s="216" t="s">
        <v>565</v>
      </c>
      <c r="BS35" s="788" t="s">
        <v>594</v>
      </c>
      <c r="BT35" s="789"/>
      <c r="BU35" s="789"/>
      <c r="BV35" s="789"/>
      <c r="BW35" s="789"/>
      <c r="BX35" s="789"/>
      <c r="BY35" s="789"/>
      <c r="BZ35" s="789"/>
      <c r="CA35" s="789"/>
      <c r="CB35" s="789"/>
      <c r="CC35" s="789"/>
      <c r="CD35" s="789"/>
      <c r="CE35" s="789"/>
      <c r="CF35" s="789"/>
      <c r="CG35" s="790"/>
      <c r="CH35" s="801">
        <v>5</v>
      </c>
      <c r="CI35" s="802"/>
      <c r="CJ35" s="802"/>
      <c r="CK35" s="802"/>
      <c r="CL35" s="803"/>
      <c r="CM35" s="801">
        <v>1591</v>
      </c>
      <c r="CN35" s="802"/>
      <c r="CO35" s="802"/>
      <c r="CP35" s="802"/>
      <c r="CQ35" s="803"/>
      <c r="CR35" s="801">
        <v>20</v>
      </c>
      <c r="CS35" s="802"/>
      <c r="CT35" s="802"/>
      <c r="CU35" s="802"/>
      <c r="CV35" s="803"/>
      <c r="CW35" s="801">
        <v>86</v>
      </c>
      <c r="CX35" s="802"/>
      <c r="CY35" s="802"/>
      <c r="CZ35" s="802"/>
      <c r="DA35" s="803"/>
      <c r="DB35" s="801">
        <v>6905</v>
      </c>
      <c r="DC35" s="802"/>
      <c r="DD35" s="802"/>
      <c r="DE35" s="802"/>
      <c r="DF35" s="803"/>
      <c r="DG35" s="801">
        <v>21700</v>
      </c>
      <c r="DH35" s="802"/>
      <c r="DI35" s="802"/>
      <c r="DJ35" s="802"/>
      <c r="DK35" s="803"/>
      <c r="DL35" s="801" t="s">
        <v>489</v>
      </c>
      <c r="DM35" s="802"/>
      <c r="DN35" s="802"/>
      <c r="DO35" s="802"/>
      <c r="DP35" s="803"/>
      <c r="DQ35" s="801">
        <v>26574</v>
      </c>
      <c r="DR35" s="802"/>
      <c r="DS35" s="802"/>
      <c r="DT35" s="802"/>
      <c r="DU35" s="803"/>
      <c r="DV35" s="804"/>
      <c r="DW35" s="805"/>
      <c r="DX35" s="805"/>
      <c r="DY35" s="805"/>
      <c r="DZ35" s="806"/>
      <c r="EA35" s="199"/>
    </row>
    <row r="36" spans="1:131" s="200" customFormat="1" ht="26.25" customHeight="1">
      <c r="A36" s="219">
        <v>9</v>
      </c>
      <c r="B36" s="775" t="s">
        <v>394</v>
      </c>
      <c r="C36" s="776"/>
      <c r="D36" s="776"/>
      <c r="E36" s="776"/>
      <c r="F36" s="776"/>
      <c r="G36" s="776"/>
      <c r="H36" s="776"/>
      <c r="I36" s="776"/>
      <c r="J36" s="776"/>
      <c r="K36" s="776"/>
      <c r="L36" s="776"/>
      <c r="M36" s="776"/>
      <c r="N36" s="776"/>
      <c r="O36" s="776"/>
      <c r="P36" s="777"/>
      <c r="Q36" s="778">
        <v>94746</v>
      </c>
      <c r="R36" s="779"/>
      <c r="S36" s="779"/>
      <c r="T36" s="779"/>
      <c r="U36" s="779"/>
      <c r="V36" s="779">
        <v>78392</v>
      </c>
      <c r="W36" s="779"/>
      <c r="X36" s="779"/>
      <c r="Y36" s="779"/>
      <c r="Z36" s="779"/>
      <c r="AA36" s="779">
        <v>16354</v>
      </c>
      <c r="AB36" s="779"/>
      <c r="AC36" s="779"/>
      <c r="AD36" s="779"/>
      <c r="AE36" s="780"/>
      <c r="AF36" s="781" t="s">
        <v>489</v>
      </c>
      <c r="AG36" s="782"/>
      <c r="AH36" s="782"/>
      <c r="AI36" s="782"/>
      <c r="AJ36" s="783"/>
      <c r="AK36" s="850">
        <v>12462</v>
      </c>
      <c r="AL36" s="851"/>
      <c r="AM36" s="851"/>
      <c r="AN36" s="851"/>
      <c r="AO36" s="851"/>
      <c r="AP36" s="851">
        <v>510923</v>
      </c>
      <c r="AQ36" s="851"/>
      <c r="AR36" s="851"/>
      <c r="AS36" s="851"/>
      <c r="AT36" s="851"/>
      <c r="AU36" s="851">
        <v>106272</v>
      </c>
      <c r="AV36" s="851"/>
      <c r="AW36" s="851"/>
      <c r="AX36" s="851"/>
      <c r="AY36" s="851"/>
      <c r="AZ36" s="852" t="s">
        <v>489</v>
      </c>
      <c r="BA36" s="852"/>
      <c r="BB36" s="852"/>
      <c r="BC36" s="852"/>
      <c r="BD36" s="852"/>
      <c r="BE36" s="848" t="s">
        <v>553</v>
      </c>
      <c r="BF36" s="848"/>
      <c r="BG36" s="848"/>
      <c r="BH36" s="848"/>
      <c r="BI36" s="849"/>
      <c r="BJ36" s="205"/>
      <c r="BK36" s="205"/>
      <c r="BL36" s="205"/>
      <c r="BM36" s="205"/>
      <c r="BN36" s="205"/>
      <c r="BO36" s="218"/>
      <c r="BP36" s="218"/>
      <c r="BQ36" s="215">
        <v>30</v>
      </c>
      <c r="BR36" s="216" t="s">
        <v>565</v>
      </c>
      <c r="BS36" s="788" t="s">
        <v>595</v>
      </c>
      <c r="BT36" s="789"/>
      <c r="BU36" s="789"/>
      <c r="BV36" s="789"/>
      <c r="BW36" s="789"/>
      <c r="BX36" s="789"/>
      <c r="BY36" s="789"/>
      <c r="BZ36" s="789"/>
      <c r="CA36" s="789"/>
      <c r="CB36" s="789"/>
      <c r="CC36" s="789"/>
      <c r="CD36" s="789"/>
      <c r="CE36" s="789"/>
      <c r="CF36" s="789"/>
      <c r="CG36" s="790"/>
      <c r="CH36" s="801" t="s">
        <v>489</v>
      </c>
      <c r="CI36" s="802"/>
      <c r="CJ36" s="802"/>
      <c r="CK36" s="802"/>
      <c r="CL36" s="803"/>
      <c r="CM36" s="801">
        <v>317588</v>
      </c>
      <c r="CN36" s="802"/>
      <c r="CO36" s="802"/>
      <c r="CP36" s="802"/>
      <c r="CQ36" s="803"/>
      <c r="CR36" s="801">
        <v>158794</v>
      </c>
      <c r="CS36" s="802"/>
      <c r="CT36" s="802"/>
      <c r="CU36" s="802"/>
      <c r="CV36" s="803"/>
      <c r="CW36" s="801" t="s">
        <v>489</v>
      </c>
      <c r="CX36" s="802"/>
      <c r="CY36" s="802"/>
      <c r="CZ36" s="802"/>
      <c r="DA36" s="803"/>
      <c r="DB36" s="801">
        <v>62856</v>
      </c>
      <c r="DC36" s="802"/>
      <c r="DD36" s="802"/>
      <c r="DE36" s="802"/>
      <c r="DF36" s="803"/>
      <c r="DG36" s="801">
        <v>303319</v>
      </c>
      <c r="DH36" s="802"/>
      <c r="DI36" s="802"/>
      <c r="DJ36" s="802"/>
      <c r="DK36" s="803"/>
      <c r="DL36" s="801" t="s">
        <v>489</v>
      </c>
      <c r="DM36" s="802"/>
      <c r="DN36" s="802"/>
      <c r="DO36" s="802"/>
      <c r="DP36" s="803"/>
      <c r="DQ36" s="801" t="s">
        <v>489</v>
      </c>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7521</v>
      </c>
      <c r="R37" s="779"/>
      <c r="S37" s="779"/>
      <c r="T37" s="779"/>
      <c r="U37" s="779"/>
      <c r="V37" s="779">
        <v>7430</v>
      </c>
      <c r="W37" s="779"/>
      <c r="X37" s="779"/>
      <c r="Y37" s="779"/>
      <c r="Z37" s="779"/>
      <c r="AA37" s="779">
        <v>91</v>
      </c>
      <c r="AB37" s="779"/>
      <c r="AC37" s="779"/>
      <c r="AD37" s="779"/>
      <c r="AE37" s="780"/>
      <c r="AF37" s="781" t="s">
        <v>489</v>
      </c>
      <c r="AG37" s="782"/>
      <c r="AH37" s="782"/>
      <c r="AI37" s="782"/>
      <c r="AJ37" s="783"/>
      <c r="AK37" s="850">
        <v>2512</v>
      </c>
      <c r="AL37" s="851"/>
      <c r="AM37" s="851"/>
      <c r="AN37" s="851"/>
      <c r="AO37" s="851"/>
      <c r="AP37" s="851">
        <v>22983</v>
      </c>
      <c r="AQ37" s="851"/>
      <c r="AR37" s="851"/>
      <c r="AS37" s="851"/>
      <c r="AT37" s="851"/>
      <c r="AU37" s="851">
        <v>13514</v>
      </c>
      <c r="AV37" s="851"/>
      <c r="AW37" s="851"/>
      <c r="AX37" s="851"/>
      <c r="AY37" s="851"/>
      <c r="AZ37" s="852" t="s">
        <v>489</v>
      </c>
      <c r="BA37" s="852"/>
      <c r="BB37" s="852"/>
      <c r="BC37" s="852"/>
      <c r="BD37" s="852"/>
      <c r="BE37" s="848" t="s">
        <v>554</v>
      </c>
      <c r="BF37" s="848"/>
      <c r="BG37" s="848"/>
      <c r="BH37" s="848"/>
      <c r="BI37" s="849"/>
      <c r="BJ37" s="205"/>
      <c r="BK37" s="205"/>
      <c r="BL37" s="205"/>
      <c r="BM37" s="205"/>
      <c r="BN37" s="205"/>
      <c r="BO37" s="218"/>
      <c r="BP37" s="218"/>
      <c r="BQ37" s="215">
        <v>31</v>
      </c>
      <c r="BR37" s="216"/>
      <c r="BS37" s="788" t="s">
        <v>596</v>
      </c>
      <c r="BT37" s="789"/>
      <c r="BU37" s="789"/>
      <c r="BV37" s="789"/>
      <c r="BW37" s="789"/>
      <c r="BX37" s="789"/>
      <c r="BY37" s="789"/>
      <c r="BZ37" s="789"/>
      <c r="CA37" s="789"/>
      <c r="CB37" s="789"/>
      <c r="CC37" s="789"/>
      <c r="CD37" s="789"/>
      <c r="CE37" s="789"/>
      <c r="CF37" s="789"/>
      <c r="CG37" s="790"/>
      <c r="CH37" s="801">
        <v>128</v>
      </c>
      <c r="CI37" s="802"/>
      <c r="CJ37" s="802"/>
      <c r="CK37" s="802"/>
      <c r="CL37" s="803"/>
      <c r="CM37" s="801">
        <v>51040</v>
      </c>
      <c r="CN37" s="802"/>
      <c r="CO37" s="802"/>
      <c r="CP37" s="802"/>
      <c r="CQ37" s="803"/>
      <c r="CR37" s="801">
        <v>66698</v>
      </c>
      <c r="CS37" s="802"/>
      <c r="CT37" s="802"/>
      <c r="CU37" s="802"/>
      <c r="CV37" s="803"/>
      <c r="CW37" s="801">
        <v>7323</v>
      </c>
      <c r="CX37" s="802"/>
      <c r="CY37" s="802"/>
      <c r="CZ37" s="802"/>
      <c r="DA37" s="803"/>
      <c r="DB37" s="801">
        <v>1081</v>
      </c>
      <c r="DC37" s="802"/>
      <c r="DD37" s="802"/>
      <c r="DE37" s="802"/>
      <c r="DF37" s="803"/>
      <c r="DG37" s="801" t="s">
        <v>489</v>
      </c>
      <c r="DH37" s="802"/>
      <c r="DI37" s="802"/>
      <c r="DJ37" s="802"/>
      <c r="DK37" s="803"/>
      <c r="DL37" s="801" t="s">
        <v>489</v>
      </c>
      <c r="DM37" s="802"/>
      <c r="DN37" s="802"/>
      <c r="DO37" s="802"/>
      <c r="DP37" s="803"/>
      <c r="DQ37" s="801" t="s">
        <v>489</v>
      </c>
      <c r="DR37" s="802"/>
      <c r="DS37" s="802"/>
      <c r="DT37" s="802"/>
      <c r="DU37" s="803"/>
      <c r="DV37" s="804"/>
      <c r="DW37" s="805"/>
      <c r="DX37" s="805"/>
      <c r="DY37" s="805"/>
      <c r="DZ37" s="806"/>
      <c r="EA37" s="199"/>
    </row>
    <row r="38" spans="1:131" s="200" customFormat="1" ht="26.25" customHeight="1">
      <c r="A38" s="219">
        <v>11</v>
      </c>
      <c r="B38" s="775" t="s">
        <v>396</v>
      </c>
      <c r="C38" s="776"/>
      <c r="D38" s="776"/>
      <c r="E38" s="776"/>
      <c r="F38" s="776"/>
      <c r="G38" s="776"/>
      <c r="H38" s="776"/>
      <c r="I38" s="776"/>
      <c r="J38" s="776"/>
      <c r="K38" s="776"/>
      <c r="L38" s="776"/>
      <c r="M38" s="776"/>
      <c r="N38" s="776"/>
      <c r="O38" s="776"/>
      <c r="P38" s="777"/>
      <c r="Q38" s="778">
        <v>0</v>
      </c>
      <c r="R38" s="779"/>
      <c r="S38" s="779"/>
      <c r="T38" s="779"/>
      <c r="U38" s="779"/>
      <c r="V38" s="779">
        <v>0</v>
      </c>
      <c r="W38" s="779"/>
      <c r="X38" s="779"/>
      <c r="Y38" s="779"/>
      <c r="Z38" s="779"/>
      <c r="AA38" s="779" t="s">
        <v>489</v>
      </c>
      <c r="AB38" s="779"/>
      <c r="AC38" s="779"/>
      <c r="AD38" s="779"/>
      <c r="AE38" s="780"/>
      <c r="AF38" s="781" t="s">
        <v>489</v>
      </c>
      <c r="AG38" s="782"/>
      <c r="AH38" s="782"/>
      <c r="AI38" s="782"/>
      <c r="AJ38" s="783"/>
      <c r="AK38" s="850">
        <v>0</v>
      </c>
      <c r="AL38" s="851"/>
      <c r="AM38" s="851"/>
      <c r="AN38" s="851"/>
      <c r="AO38" s="851"/>
      <c r="AP38" s="851" t="s">
        <v>489</v>
      </c>
      <c r="AQ38" s="851"/>
      <c r="AR38" s="851"/>
      <c r="AS38" s="851"/>
      <c r="AT38" s="851"/>
      <c r="AU38" s="851" t="s">
        <v>489</v>
      </c>
      <c r="AV38" s="851"/>
      <c r="AW38" s="851"/>
      <c r="AX38" s="851"/>
      <c r="AY38" s="851"/>
      <c r="AZ38" s="852" t="s">
        <v>489</v>
      </c>
      <c r="BA38" s="852"/>
      <c r="BB38" s="852"/>
      <c r="BC38" s="852"/>
      <c r="BD38" s="852"/>
      <c r="BE38" s="848" t="s">
        <v>554</v>
      </c>
      <c r="BF38" s="848"/>
      <c r="BG38" s="848"/>
      <c r="BH38" s="848"/>
      <c r="BI38" s="849"/>
      <c r="BJ38" s="205"/>
      <c r="BK38" s="205"/>
      <c r="BL38" s="205"/>
      <c r="BM38" s="205"/>
      <c r="BN38" s="205"/>
      <c r="BO38" s="218"/>
      <c r="BP38" s="218"/>
      <c r="BQ38" s="215">
        <v>32</v>
      </c>
      <c r="BR38" s="216"/>
      <c r="BS38" s="788" t="s">
        <v>597</v>
      </c>
      <c r="BT38" s="789"/>
      <c r="BU38" s="789"/>
      <c r="BV38" s="789"/>
      <c r="BW38" s="789"/>
      <c r="BX38" s="789"/>
      <c r="BY38" s="789"/>
      <c r="BZ38" s="789"/>
      <c r="CA38" s="789"/>
      <c r="CB38" s="789"/>
      <c r="CC38" s="789"/>
      <c r="CD38" s="789"/>
      <c r="CE38" s="789"/>
      <c r="CF38" s="789"/>
      <c r="CG38" s="790"/>
      <c r="CH38" s="801">
        <v>66</v>
      </c>
      <c r="CI38" s="802"/>
      <c r="CJ38" s="802"/>
      <c r="CK38" s="802"/>
      <c r="CL38" s="803"/>
      <c r="CM38" s="801">
        <v>1177</v>
      </c>
      <c r="CN38" s="802"/>
      <c r="CO38" s="802"/>
      <c r="CP38" s="802"/>
      <c r="CQ38" s="803"/>
      <c r="CR38" s="801">
        <v>600</v>
      </c>
      <c r="CS38" s="802"/>
      <c r="CT38" s="802"/>
      <c r="CU38" s="802"/>
      <c r="CV38" s="803"/>
      <c r="CW38" s="801" t="s">
        <v>489</v>
      </c>
      <c r="CX38" s="802"/>
      <c r="CY38" s="802"/>
      <c r="CZ38" s="802"/>
      <c r="DA38" s="803"/>
      <c r="DB38" s="801" t="s">
        <v>489</v>
      </c>
      <c r="DC38" s="802"/>
      <c r="DD38" s="802"/>
      <c r="DE38" s="802"/>
      <c r="DF38" s="803"/>
      <c r="DG38" s="801" t="s">
        <v>489</v>
      </c>
      <c r="DH38" s="802"/>
      <c r="DI38" s="802"/>
      <c r="DJ38" s="802"/>
      <c r="DK38" s="803"/>
      <c r="DL38" s="801" t="s">
        <v>489</v>
      </c>
      <c r="DM38" s="802"/>
      <c r="DN38" s="802"/>
      <c r="DO38" s="802"/>
      <c r="DP38" s="803"/>
      <c r="DQ38" s="801" t="s">
        <v>489</v>
      </c>
      <c r="DR38" s="802"/>
      <c r="DS38" s="802"/>
      <c r="DT38" s="802"/>
      <c r="DU38" s="803"/>
      <c r="DV38" s="804"/>
      <c r="DW38" s="805"/>
      <c r="DX38" s="805"/>
      <c r="DY38" s="805"/>
      <c r="DZ38" s="806"/>
      <c r="EA38" s="199"/>
    </row>
    <row r="39" spans="1:131" s="200" customFormat="1" ht="26.25" customHeight="1">
      <c r="A39" s="219">
        <v>12</v>
      </c>
      <c r="B39" s="775" t="s">
        <v>397</v>
      </c>
      <c r="C39" s="776"/>
      <c r="D39" s="776"/>
      <c r="E39" s="776"/>
      <c r="F39" s="776"/>
      <c r="G39" s="776"/>
      <c r="H39" s="776"/>
      <c r="I39" s="776"/>
      <c r="J39" s="776"/>
      <c r="K39" s="776"/>
      <c r="L39" s="776"/>
      <c r="M39" s="776"/>
      <c r="N39" s="776"/>
      <c r="O39" s="776"/>
      <c r="P39" s="777"/>
      <c r="Q39" s="778">
        <v>791</v>
      </c>
      <c r="R39" s="779"/>
      <c r="S39" s="779"/>
      <c r="T39" s="779"/>
      <c r="U39" s="779"/>
      <c r="V39" s="779">
        <v>791</v>
      </c>
      <c r="W39" s="779"/>
      <c r="X39" s="779"/>
      <c r="Y39" s="779"/>
      <c r="Z39" s="779"/>
      <c r="AA39" s="779" t="s">
        <v>489</v>
      </c>
      <c r="AB39" s="779"/>
      <c r="AC39" s="779"/>
      <c r="AD39" s="779"/>
      <c r="AE39" s="780"/>
      <c r="AF39" s="781" t="s">
        <v>489</v>
      </c>
      <c r="AG39" s="782"/>
      <c r="AH39" s="782"/>
      <c r="AI39" s="782"/>
      <c r="AJ39" s="783"/>
      <c r="AK39" s="850">
        <v>515</v>
      </c>
      <c r="AL39" s="851"/>
      <c r="AM39" s="851"/>
      <c r="AN39" s="851"/>
      <c r="AO39" s="851"/>
      <c r="AP39" s="851">
        <v>1167</v>
      </c>
      <c r="AQ39" s="851"/>
      <c r="AR39" s="851"/>
      <c r="AS39" s="851"/>
      <c r="AT39" s="851"/>
      <c r="AU39" s="851">
        <v>182</v>
      </c>
      <c r="AV39" s="851"/>
      <c r="AW39" s="851"/>
      <c r="AX39" s="851"/>
      <c r="AY39" s="851"/>
      <c r="AZ39" s="852" t="s">
        <v>489</v>
      </c>
      <c r="BA39" s="852"/>
      <c r="BB39" s="852"/>
      <c r="BC39" s="852"/>
      <c r="BD39" s="852"/>
      <c r="BE39" s="848" t="s">
        <v>554</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374</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66342</v>
      </c>
      <c r="AG63" s="862"/>
      <c r="AH63" s="862"/>
      <c r="AI63" s="862"/>
      <c r="AJ63" s="863"/>
      <c r="AK63" s="864"/>
      <c r="AL63" s="859"/>
      <c r="AM63" s="859"/>
      <c r="AN63" s="859"/>
      <c r="AO63" s="859"/>
      <c r="AP63" s="862">
        <v>1114712</v>
      </c>
      <c r="AQ63" s="862"/>
      <c r="AR63" s="862"/>
      <c r="AS63" s="862"/>
      <c r="AT63" s="862"/>
      <c r="AU63" s="862">
        <v>469130</v>
      </c>
      <c r="AV63" s="862"/>
      <c r="AW63" s="862"/>
      <c r="AX63" s="862"/>
      <c r="AY63" s="862"/>
      <c r="AZ63" s="866"/>
      <c r="BA63" s="866"/>
      <c r="BB63" s="866"/>
      <c r="BC63" s="866"/>
      <c r="BD63" s="866"/>
      <c r="BE63" s="867"/>
      <c r="BF63" s="867"/>
      <c r="BG63" s="867"/>
      <c r="BH63" s="867"/>
      <c r="BI63" s="868"/>
      <c r="BJ63" s="869">
        <v>-69400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401</v>
      </c>
      <c r="B66" s="761"/>
      <c r="C66" s="761"/>
      <c r="D66" s="761"/>
      <c r="E66" s="761"/>
      <c r="F66" s="761"/>
      <c r="G66" s="761"/>
      <c r="H66" s="761"/>
      <c r="I66" s="761"/>
      <c r="J66" s="761"/>
      <c r="K66" s="761"/>
      <c r="L66" s="761"/>
      <c r="M66" s="761"/>
      <c r="N66" s="761"/>
      <c r="O66" s="761"/>
      <c r="P66" s="762"/>
      <c r="Q66" s="737" t="s">
        <v>378</v>
      </c>
      <c r="R66" s="738"/>
      <c r="S66" s="738"/>
      <c r="T66" s="738"/>
      <c r="U66" s="739"/>
      <c r="V66" s="737" t="s">
        <v>379</v>
      </c>
      <c r="W66" s="738"/>
      <c r="X66" s="738"/>
      <c r="Y66" s="738"/>
      <c r="Z66" s="739"/>
      <c r="AA66" s="737" t="s">
        <v>380</v>
      </c>
      <c r="AB66" s="738"/>
      <c r="AC66" s="738"/>
      <c r="AD66" s="738"/>
      <c r="AE66" s="739"/>
      <c r="AF66" s="872" t="s">
        <v>381</v>
      </c>
      <c r="AG66" s="833"/>
      <c r="AH66" s="833"/>
      <c r="AI66" s="833"/>
      <c r="AJ66" s="873"/>
      <c r="AK66" s="737" t="s">
        <v>382</v>
      </c>
      <c r="AL66" s="761"/>
      <c r="AM66" s="761"/>
      <c r="AN66" s="761"/>
      <c r="AO66" s="762"/>
      <c r="AP66" s="737" t="s">
        <v>383</v>
      </c>
      <c r="AQ66" s="738"/>
      <c r="AR66" s="738"/>
      <c r="AS66" s="738"/>
      <c r="AT66" s="739"/>
      <c r="AU66" s="737" t="s">
        <v>402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555</v>
      </c>
      <c r="C68" s="890"/>
      <c r="D68" s="890"/>
      <c r="E68" s="890"/>
      <c r="F68" s="890"/>
      <c r="G68" s="890"/>
      <c r="H68" s="890"/>
      <c r="I68" s="890"/>
      <c r="J68" s="890"/>
      <c r="K68" s="890"/>
      <c r="L68" s="890"/>
      <c r="M68" s="890"/>
      <c r="N68" s="890"/>
      <c r="O68" s="890"/>
      <c r="P68" s="891"/>
      <c r="Q68" s="892">
        <v>29679</v>
      </c>
      <c r="R68" s="886"/>
      <c r="S68" s="886"/>
      <c r="T68" s="886"/>
      <c r="U68" s="886"/>
      <c r="V68" s="886">
        <v>28514</v>
      </c>
      <c r="W68" s="886"/>
      <c r="X68" s="886"/>
      <c r="Y68" s="886"/>
      <c r="Z68" s="886"/>
      <c r="AA68" s="886">
        <v>1165</v>
      </c>
      <c r="AB68" s="886"/>
      <c r="AC68" s="886"/>
      <c r="AD68" s="886"/>
      <c r="AE68" s="886"/>
      <c r="AF68" s="886">
        <v>873</v>
      </c>
      <c r="AG68" s="886"/>
      <c r="AH68" s="886"/>
      <c r="AI68" s="886"/>
      <c r="AJ68" s="886"/>
      <c r="AK68" s="886">
        <v>172</v>
      </c>
      <c r="AL68" s="886"/>
      <c r="AM68" s="886"/>
      <c r="AN68" s="886"/>
      <c r="AO68" s="886"/>
      <c r="AP68" s="886">
        <v>73816</v>
      </c>
      <c r="AQ68" s="886"/>
      <c r="AR68" s="886"/>
      <c r="AS68" s="886"/>
      <c r="AT68" s="886"/>
      <c r="AU68" s="886">
        <v>30663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556</v>
      </c>
      <c r="C69" s="894"/>
      <c r="D69" s="894"/>
      <c r="E69" s="894"/>
      <c r="F69" s="894"/>
      <c r="G69" s="894"/>
      <c r="H69" s="894"/>
      <c r="I69" s="894"/>
      <c r="J69" s="894"/>
      <c r="K69" s="894"/>
      <c r="L69" s="894"/>
      <c r="M69" s="894"/>
      <c r="N69" s="894"/>
      <c r="O69" s="894"/>
      <c r="P69" s="895"/>
      <c r="Q69" s="896">
        <v>380</v>
      </c>
      <c r="R69" s="851"/>
      <c r="S69" s="851"/>
      <c r="T69" s="851"/>
      <c r="U69" s="851"/>
      <c r="V69" s="851">
        <v>380</v>
      </c>
      <c r="W69" s="851"/>
      <c r="X69" s="851"/>
      <c r="Y69" s="851"/>
      <c r="Z69" s="851"/>
      <c r="AA69" s="851">
        <v>0</v>
      </c>
      <c r="AB69" s="851"/>
      <c r="AC69" s="851"/>
      <c r="AD69" s="851"/>
      <c r="AE69" s="851"/>
      <c r="AF69" s="851">
        <v>0</v>
      </c>
      <c r="AG69" s="851"/>
      <c r="AH69" s="851"/>
      <c r="AI69" s="851"/>
      <c r="AJ69" s="851"/>
      <c r="AK69" s="851">
        <v>207</v>
      </c>
      <c r="AL69" s="851"/>
      <c r="AM69" s="851"/>
      <c r="AN69" s="851"/>
      <c r="AO69" s="851"/>
      <c r="AP69" s="851" t="s">
        <v>489</v>
      </c>
      <c r="AQ69" s="851"/>
      <c r="AR69" s="851"/>
      <c r="AS69" s="851"/>
      <c r="AT69" s="851"/>
      <c r="AU69" s="851" t="s">
        <v>489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557</v>
      </c>
      <c r="C70" s="894"/>
      <c r="D70" s="894"/>
      <c r="E70" s="894"/>
      <c r="F70" s="894"/>
      <c r="G70" s="894"/>
      <c r="H70" s="894"/>
      <c r="I70" s="894"/>
      <c r="J70" s="894"/>
      <c r="K70" s="894"/>
      <c r="L70" s="894"/>
      <c r="M70" s="894"/>
      <c r="N70" s="894"/>
      <c r="O70" s="894"/>
      <c r="P70" s="895"/>
      <c r="Q70" s="896">
        <v>1711</v>
      </c>
      <c r="R70" s="851"/>
      <c r="S70" s="851"/>
      <c r="T70" s="851"/>
      <c r="U70" s="851"/>
      <c r="V70" s="851">
        <v>1704</v>
      </c>
      <c r="W70" s="851"/>
      <c r="X70" s="851"/>
      <c r="Y70" s="851"/>
      <c r="Z70" s="851"/>
      <c r="AA70" s="851">
        <v>7</v>
      </c>
      <c r="AB70" s="851"/>
      <c r="AC70" s="851"/>
      <c r="AD70" s="851"/>
      <c r="AE70" s="851"/>
      <c r="AF70" s="851">
        <v>4049</v>
      </c>
      <c r="AG70" s="851"/>
      <c r="AH70" s="851"/>
      <c r="AI70" s="851"/>
      <c r="AJ70" s="851"/>
      <c r="AK70" s="851" t="s">
        <v>489</v>
      </c>
      <c r="AL70" s="851"/>
      <c r="AM70" s="851"/>
      <c r="AN70" s="851"/>
      <c r="AO70" s="851"/>
      <c r="AP70" s="851" t="s">
        <v>489</v>
      </c>
      <c r="AQ70" s="851"/>
      <c r="AR70" s="851"/>
      <c r="AS70" s="851"/>
      <c r="AT70" s="851"/>
      <c r="AU70" s="851" t="s">
        <v>489</v>
      </c>
      <c r="AV70" s="851"/>
      <c r="AW70" s="851"/>
      <c r="AX70" s="851"/>
      <c r="AY70" s="851"/>
      <c r="AZ70" s="897" t="s">
        <v>564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558</v>
      </c>
      <c r="C71" s="894"/>
      <c r="D71" s="894"/>
      <c r="E71" s="894"/>
      <c r="F71" s="894"/>
      <c r="G71" s="894"/>
      <c r="H71" s="894"/>
      <c r="I71" s="894"/>
      <c r="J71" s="894"/>
      <c r="K71" s="894"/>
      <c r="L71" s="894"/>
      <c r="M71" s="894"/>
      <c r="N71" s="894"/>
      <c r="O71" s="894"/>
      <c r="P71" s="895"/>
      <c r="Q71" s="896">
        <v>423</v>
      </c>
      <c r="R71" s="851"/>
      <c r="S71" s="851"/>
      <c r="T71" s="851"/>
      <c r="U71" s="851"/>
      <c r="V71" s="851">
        <v>421</v>
      </c>
      <c r="W71" s="851"/>
      <c r="X71" s="851"/>
      <c r="Y71" s="851"/>
      <c r="Z71" s="851"/>
      <c r="AA71" s="851">
        <v>2</v>
      </c>
      <c r="AB71" s="851"/>
      <c r="AC71" s="851"/>
      <c r="AD71" s="851"/>
      <c r="AE71" s="851"/>
      <c r="AF71" s="851">
        <v>15118</v>
      </c>
      <c r="AG71" s="851"/>
      <c r="AH71" s="851"/>
      <c r="AI71" s="851"/>
      <c r="AJ71" s="851"/>
      <c r="AK71" s="851" t="s">
        <v>489</v>
      </c>
      <c r="AL71" s="851"/>
      <c r="AM71" s="851"/>
      <c r="AN71" s="851"/>
      <c r="AO71" s="851"/>
      <c r="AP71" s="851" t="s">
        <v>489</v>
      </c>
      <c r="AQ71" s="851"/>
      <c r="AR71" s="851"/>
      <c r="AS71" s="851"/>
      <c r="AT71" s="851"/>
      <c r="AU71" s="851" t="s">
        <v>489</v>
      </c>
      <c r="AV71" s="851"/>
      <c r="AW71" s="851"/>
      <c r="AX71" s="851"/>
      <c r="AY71" s="851"/>
      <c r="AZ71" s="897" t="s">
        <v>564</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559</v>
      </c>
      <c r="C72" s="894"/>
      <c r="D72" s="894"/>
      <c r="E72" s="894"/>
      <c r="F72" s="894"/>
      <c r="G72" s="894"/>
      <c r="H72" s="894"/>
      <c r="I72" s="894"/>
      <c r="J72" s="894"/>
      <c r="K72" s="894"/>
      <c r="L72" s="894"/>
      <c r="M72" s="894"/>
      <c r="N72" s="894"/>
      <c r="O72" s="894"/>
      <c r="P72" s="895"/>
      <c r="Q72" s="896">
        <v>31061</v>
      </c>
      <c r="R72" s="851"/>
      <c r="S72" s="851"/>
      <c r="T72" s="851"/>
      <c r="U72" s="851"/>
      <c r="V72" s="851">
        <v>32080</v>
      </c>
      <c r="W72" s="851"/>
      <c r="X72" s="851"/>
      <c r="Y72" s="851"/>
      <c r="Z72" s="851"/>
      <c r="AA72" s="851">
        <v>-1019</v>
      </c>
      <c r="AB72" s="851"/>
      <c r="AC72" s="851"/>
      <c r="AD72" s="851"/>
      <c r="AE72" s="851"/>
      <c r="AF72" s="851">
        <v>-1019</v>
      </c>
      <c r="AG72" s="851"/>
      <c r="AH72" s="851"/>
      <c r="AI72" s="851"/>
      <c r="AJ72" s="851"/>
      <c r="AK72" s="851">
        <v>1115</v>
      </c>
      <c r="AL72" s="851"/>
      <c r="AM72" s="851"/>
      <c r="AN72" s="851"/>
      <c r="AO72" s="851"/>
      <c r="AP72" s="851" t="s">
        <v>489</v>
      </c>
      <c r="AQ72" s="851"/>
      <c r="AR72" s="851"/>
      <c r="AS72" s="851"/>
      <c r="AT72" s="851"/>
      <c r="AU72" s="851" t="s">
        <v>489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560</v>
      </c>
      <c r="C73" s="894"/>
      <c r="D73" s="894"/>
      <c r="E73" s="894"/>
      <c r="F73" s="894"/>
      <c r="G73" s="894"/>
      <c r="H73" s="894"/>
      <c r="I73" s="894"/>
      <c r="J73" s="894"/>
      <c r="K73" s="894"/>
      <c r="L73" s="894"/>
      <c r="M73" s="894"/>
      <c r="N73" s="894"/>
      <c r="O73" s="894"/>
      <c r="P73" s="895"/>
      <c r="Q73" s="896">
        <v>937</v>
      </c>
      <c r="R73" s="851"/>
      <c r="S73" s="851"/>
      <c r="T73" s="851"/>
      <c r="U73" s="851"/>
      <c r="V73" s="851">
        <v>937</v>
      </c>
      <c r="W73" s="851"/>
      <c r="X73" s="851"/>
      <c r="Y73" s="851"/>
      <c r="Z73" s="851"/>
      <c r="AA73" s="851" t="s">
        <v>489</v>
      </c>
      <c r="AB73" s="851"/>
      <c r="AC73" s="851"/>
      <c r="AD73" s="851"/>
      <c r="AE73" s="851"/>
      <c r="AF73" s="851" t="s">
        <v>489</v>
      </c>
      <c r="AG73" s="851"/>
      <c r="AH73" s="851"/>
      <c r="AI73" s="851"/>
      <c r="AJ73" s="851"/>
      <c r="AK73" s="851">
        <v>488</v>
      </c>
      <c r="AL73" s="851"/>
      <c r="AM73" s="851"/>
      <c r="AN73" s="851"/>
      <c r="AO73" s="851"/>
      <c r="AP73" s="851" t="s">
        <v>489</v>
      </c>
      <c r="AQ73" s="851"/>
      <c r="AR73" s="851"/>
      <c r="AS73" s="851"/>
      <c r="AT73" s="851"/>
      <c r="AU73" s="851" t="s">
        <v>489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561</v>
      </c>
      <c r="C74" s="894"/>
      <c r="D74" s="894"/>
      <c r="E74" s="894"/>
      <c r="F74" s="894"/>
      <c r="G74" s="894"/>
      <c r="H74" s="894"/>
      <c r="I74" s="894"/>
      <c r="J74" s="894"/>
      <c r="K74" s="894"/>
      <c r="L74" s="894"/>
      <c r="M74" s="894"/>
      <c r="N74" s="894"/>
      <c r="O74" s="894"/>
      <c r="P74" s="895"/>
      <c r="Q74" s="896">
        <v>16404</v>
      </c>
      <c r="R74" s="851"/>
      <c r="S74" s="851"/>
      <c r="T74" s="851"/>
      <c r="U74" s="851"/>
      <c r="V74" s="851">
        <v>16287</v>
      </c>
      <c r="W74" s="851"/>
      <c r="X74" s="851"/>
      <c r="Y74" s="851"/>
      <c r="Z74" s="851"/>
      <c r="AA74" s="851">
        <v>117</v>
      </c>
      <c r="AB74" s="851"/>
      <c r="AC74" s="851"/>
      <c r="AD74" s="851"/>
      <c r="AE74" s="851"/>
      <c r="AF74" s="851">
        <v>117</v>
      </c>
      <c r="AG74" s="851"/>
      <c r="AH74" s="851"/>
      <c r="AI74" s="851"/>
      <c r="AJ74" s="851"/>
      <c r="AK74" s="851" t="s">
        <v>489</v>
      </c>
      <c r="AL74" s="851"/>
      <c r="AM74" s="851"/>
      <c r="AN74" s="851"/>
      <c r="AO74" s="851"/>
      <c r="AP74" s="851" t="s">
        <v>489</v>
      </c>
      <c r="AQ74" s="851"/>
      <c r="AR74" s="851"/>
      <c r="AS74" s="851"/>
      <c r="AT74" s="851"/>
      <c r="AU74" s="851" t="s">
        <v>489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562</v>
      </c>
      <c r="C75" s="894"/>
      <c r="D75" s="894"/>
      <c r="E75" s="894"/>
      <c r="F75" s="894"/>
      <c r="G75" s="894"/>
      <c r="H75" s="894"/>
      <c r="I75" s="894"/>
      <c r="J75" s="894"/>
      <c r="K75" s="894"/>
      <c r="L75" s="894"/>
      <c r="M75" s="894"/>
      <c r="N75" s="894"/>
      <c r="O75" s="894"/>
      <c r="P75" s="895"/>
      <c r="Q75" s="899">
        <v>1549</v>
      </c>
      <c r="R75" s="900"/>
      <c r="S75" s="900"/>
      <c r="T75" s="900"/>
      <c r="U75" s="850"/>
      <c r="V75" s="901">
        <v>1445</v>
      </c>
      <c r="W75" s="900"/>
      <c r="X75" s="900"/>
      <c r="Y75" s="900"/>
      <c r="Z75" s="850"/>
      <c r="AA75" s="901">
        <v>104</v>
      </c>
      <c r="AB75" s="900"/>
      <c r="AC75" s="900"/>
      <c r="AD75" s="900"/>
      <c r="AE75" s="850"/>
      <c r="AF75" s="901">
        <v>104</v>
      </c>
      <c r="AG75" s="900"/>
      <c r="AH75" s="900"/>
      <c r="AI75" s="900"/>
      <c r="AJ75" s="850"/>
      <c r="AK75" s="901" t="s">
        <v>489</v>
      </c>
      <c r="AL75" s="900"/>
      <c r="AM75" s="900"/>
      <c r="AN75" s="900"/>
      <c r="AO75" s="850"/>
      <c r="AP75" s="901" t="s">
        <v>489</v>
      </c>
      <c r="AQ75" s="900"/>
      <c r="AR75" s="900"/>
      <c r="AS75" s="900"/>
      <c r="AT75" s="850"/>
      <c r="AU75" s="901" t="s">
        <v>489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563</v>
      </c>
      <c r="C76" s="894"/>
      <c r="D76" s="894"/>
      <c r="E76" s="894"/>
      <c r="F76" s="894"/>
      <c r="G76" s="894"/>
      <c r="H76" s="894"/>
      <c r="I76" s="894"/>
      <c r="J76" s="894"/>
      <c r="K76" s="894"/>
      <c r="L76" s="894"/>
      <c r="M76" s="894"/>
      <c r="N76" s="894"/>
      <c r="O76" s="894"/>
      <c r="P76" s="895"/>
      <c r="Q76" s="899">
        <v>795514</v>
      </c>
      <c r="R76" s="900"/>
      <c r="S76" s="900"/>
      <c r="T76" s="900"/>
      <c r="U76" s="850"/>
      <c r="V76" s="901">
        <v>763822</v>
      </c>
      <c r="W76" s="900"/>
      <c r="X76" s="900"/>
      <c r="Y76" s="900"/>
      <c r="Z76" s="850"/>
      <c r="AA76" s="901">
        <v>31692</v>
      </c>
      <c r="AB76" s="900"/>
      <c r="AC76" s="900"/>
      <c r="AD76" s="900"/>
      <c r="AE76" s="850"/>
      <c r="AF76" s="901">
        <v>31692</v>
      </c>
      <c r="AG76" s="900"/>
      <c r="AH76" s="900"/>
      <c r="AI76" s="900"/>
      <c r="AJ76" s="850"/>
      <c r="AK76" s="901">
        <v>1</v>
      </c>
      <c r="AL76" s="900"/>
      <c r="AM76" s="900"/>
      <c r="AN76" s="900"/>
      <c r="AO76" s="850"/>
      <c r="AP76" s="901" t="s">
        <v>489</v>
      </c>
      <c r="AQ76" s="900"/>
      <c r="AR76" s="900"/>
      <c r="AS76" s="900"/>
      <c r="AT76" s="850"/>
      <c r="AU76" s="901" t="s">
        <v>489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902"/>
      <c r="C77" s="903"/>
      <c r="D77" s="903"/>
      <c r="E77" s="903"/>
      <c r="F77" s="903"/>
      <c r="G77" s="903"/>
      <c r="H77" s="903"/>
      <c r="I77" s="903"/>
      <c r="J77" s="903"/>
      <c r="K77" s="903"/>
      <c r="L77" s="903"/>
      <c r="M77" s="903"/>
      <c r="N77" s="903"/>
      <c r="O77" s="903"/>
      <c r="P77" s="904"/>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902"/>
      <c r="C78" s="903"/>
      <c r="D78" s="903"/>
      <c r="E78" s="903"/>
      <c r="F78" s="903"/>
      <c r="G78" s="903"/>
      <c r="H78" s="903"/>
      <c r="I78" s="903"/>
      <c r="J78" s="903"/>
      <c r="K78" s="903"/>
      <c r="L78" s="903"/>
      <c r="M78" s="903"/>
      <c r="N78" s="903"/>
      <c r="O78" s="903"/>
      <c r="P78" s="904"/>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902"/>
      <c r="C79" s="903"/>
      <c r="D79" s="903"/>
      <c r="E79" s="903"/>
      <c r="F79" s="903"/>
      <c r="G79" s="903"/>
      <c r="H79" s="903"/>
      <c r="I79" s="903"/>
      <c r="J79" s="903"/>
      <c r="K79" s="903"/>
      <c r="L79" s="903"/>
      <c r="M79" s="903"/>
      <c r="N79" s="903"/>
      <c r="O79" s="903"/>
      <c r="P79" s="904"/>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902"/>
      <c r="C80" s="903"/>
      <c r="D80" s="903"/>
      <c r="E80" s="903"/>
      <c r="F80" s="903"/>
      <c r="G80" s="903"/>
      <c r="H80" s="903"/>
      <c r="I80" s="903"/>
      <c r="J80" s="903"/>
      <c r="K80" s="903"/>
      <c r="L80" s="903"/>
      <c r="M80" s="903"/>
      <c r="N80" s="903"/>
      <c r="O80" s="903"/>
      <c r="P80" s="904"/>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902"/>
      <c r="C81" s="903"/>
      <c r="D81" s="903"/>
      <c r="E81" s="903"/>
      <c r="F81" s="903"/>
      <c r="G81" s="903"/>
      <c r="H81" s="903"/>
      <c r="I81" s="903"/>
      <c r="J81" s="903"/>
      <c r="K81" s="903"/>
      <c r="L81" s="903"/>
      <c r="M81" s="903"/>
      <c r="N81" s="903"/>
      <c r="O81" s="903"/>
      <c r="P81" s="904"/>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902"/>
      <c r="C82" s="903"/>
      <c r="D82" s="903"/>
      <c r="E82" s="903"/>
      <c r="F82" s="903"/>
      <c r="G82" s="903"/>
      <c r="H82" s="903"/>
      <c r="I82" s="903"/>
      <c r="J82" s="903"/>
      <c r="K82" s="903"/>
      <c r="L82" s="903"/>
      <c r="M82" s="903"/>
      <c r="N82" s="903"/>
      <c r="O82" s="903"/>
      <c r="P82" s="904"/>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902"/>
      <c r="C83" s="903"/>
      <c r="D83" s="903"/>
      <c r="E83" s="903"/>
      <c r="F83" s="903"/>
      <c r="G83" s="903"/>
      <c r="H83" s="903"/>
      <c r="I83" s="903"/>
      <c r="J83" s="903"/>
      <c r="K83" s="903"/>
      <c r="L83" s="903"/>
      <c r="M83" s="903"/>
      <c r="N83" s="903"/>
      <c r="O83" s="903"/>
      <c r="P83" s="904"/>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902"/>
      <c r="C84" s="903"/>
      <c r="D84" s="903"/>
      <c r="E84" s="903"/>
      <c r="F84" s="903"/>
      <c r="G84" s="903"/>
      <c r="H84" s="903"/>
      <c r="I84" s="903"/>
      <c r="J84" s="903"/>
      <c r="K84" s="903"/>
      <c r="L84" s="903"/>
      <c r="M84" s="903"/>
      <c r="N84" s="903"/>
      <c r="O84" s="903"/>
      <c r="P84" s="904"/>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902"/>
      <c r="C85" s="903"/>
      <c r="D85" s="903"/>
      <c r="E85" s="903"/>
      <c r="F85" s="903"/>
      <c r="G85" s="903"/>
      <c r="H85" s="903"/>
      <c r="I85" s="903"/>
      <c r="J85" s="903"/>
      <c r="K85" s="903"/>
      <c r="L85" s="903"/>
      <c r="M85" s="903"/>
      <c r="N85" s="903"/>
      <c r="O85" s="903"/>
      <c r="P85" s="904"/>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902"/>
      <c r="C86" s="903"/>
      <c r="D86" s="903"/>
      <c r="E86" s="903"/>
      <c r="F86" s="903"/>
      <c r="G86" s="903"/>
      <c r="H86" s="903"/>
      <c r="I86" s="903"/>
      <c r="J86" s="903"/>
      <c r="K86" s="903"/>
      <c r="L86" s="903"/>
      <c r="M86" s="903"/>
      <c r="N86" s="903"/>
      <c r="O86" s="903"/>
      <c r="P86" s="904"/>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374</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50934</v>
      </c>
      <c r="AG88" s="862"/>
      <c r="AH88" s="862"/>
      <c r="AI88" s="862"/>
      <c r="AJ88" s="862"/>
      <c r="AK88" s="859"/>
      <c r="AL88" s="859"/>
      <c r="AM88" s="859"/>
      <c r="AN88" s="859"/>
      <c r="AO88" s="859"/>
      <c r="AP88" s="862">
        <v>73816</v>
      </c>
      <c r="AQ88" s="862"/>
      <c r="AR88" s="862"/>
      <c r="AS88" s="862"/>
      <c r="AT88" s="862"/>
      <c r="AU88" s="862">
        <v>30663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810" t="s">
        <v>404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237119</v>
      </c>
      <c r="CS102" s="870"/>
      <c r="CT102" s="870"/>
      <c r="CU102" s="870"/>
      <c r="CV102" s="916"/>
      <c r="CW102" s="915">
        <v>9810</v>
      </c>
      <c r="CX102" s="870"/>
      <c r="CY102" s="870"/>
      <c r="CZ102" s="870"/>
      <c r="DA102" s="916"/>
      <c r="DB102" s="915">
        <v>112180</v>
      </c>
      <c r="DC102" s="870"/>
      <c r="DD102" s="870"/>
      <c r="DE102" s="870"/>
      <c r="DF102" s="916"/>
      <c r="DG102" s="915">
        <v>325019</v>
      </c>
      <c r="DH102" s="870"/>
      <c r="DI102" s="870"/>
      <c r="DJ102" s="870"/>
      <c r="DK102" s="916"/>
      <c r="DL102" s="915">
        <v>6104</v>
      </c>
      <c r="DM102" s="870"/>
      <c r="DN102" s="870"/>
      <c r="DO102" s="870"/>
      <c r="DP102" s="916"/>
      <c r="DQ102" s="915">
        <v>27028</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411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412</v>
      </c>
      <c r="AB109" s="918"/>
      <c r="AC109" s="918"/>
      <c r="AD109" s="918"/>
      <c r="AE109" s="919"/>
      <c r="AF109" s="917" t="s">
        <v>287</v>
      </c>
      <c r="AG109" s="918"/>
      <c r="AH109" s="918"/>
      <c r="AI109" s="918"/>
      <c r="AJ109" s="919"/>
      <c r="AK109" s="917" t="s">
        <v>286</v>
      </c>
      <c r="AL109" s="918"/>
      <c r="AM109" s="918"/>
      <c r="AN109" s="918"/>
      <c r="AO109" s="919"/>
      <c r="AP109" s="917" t="s">
        <v>413</v>
      </c>
      <c r="AQ109" s="918"/>
      <c r="AR109" s="918"/>
      <c r="AS109" s="918"/>
      <c r="AT109" s="920"/>
      <c r="AU109" s="937" t="s">
        <v>411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412</v>
      </c>
      <c r="BR109" s="918"/>
      <c r="BS109" s="918"/>
      <c r="BT109" s="918"/>
      <c r="BU109" s="919"/>
      <c r="BV109" s="917" t="s">
        <v>287</v>
      </c>
      <c r="BW109" s="918"/>
      <c r="BX109" s="918"/>
      <c r="BY109" s="918"/>
      <c r="BZ109" s="919"/>
      <c r="CA109" s="917" t="s">
        <v>286</v>
      </c>
      <c r="CB109" s="918"/>
      <c r="CC109" s="918"/>
      <c r="CD109" s="918"/>
      <c r="CE109" s="919"/>
      <c r="CF109" s="938" t="s">
        <v>413</v>
      </c>
      <c r="CG109" s="938"/>
      <c r="CH109" s="938"/>
      <c r="CI109" s="938"/>
      <c r="CJ109" s="938"/>
      <c r="CK109" s="917" t="s">
        <v>414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412</v>
      </c>
      <c r="DH109" s="918"/>
      <c r="DI109" s="918"/>
      <c r="DJ109" s="918"/>
      <c r="DK109" s="919"/>
      <c r="DL109" s="917" t="s">
        <v>287</v>
      </c>
      <c r="DM109" s="918"/>
      <c r="DN109" s="918"/>
      <c r="DO109" s="918"/>
      <c r="DP109" s="919"/>
      <c r="DQ109" s="917" t="s">
        <v>286</v>
      </c>
      <c r="DR109" s="918"/>
      <c r="DS109" s="918"/>
      <c r="DT109" s="918"/>
      <c r="DU109" s="919"/>
      <c r="DV109" s="917" t="s">
        <v>413</v>
      </c>
      <c r="DW109" s="918"/>
      <c r="DX109" s="918"/>
      <c r="DY109" s="918"/>
      <c r="DZ109" s="920"/>
    </row>
    <row r="110" spans="1:131" s="199" customFormat="1" ht="26.25" customHeight="1">
      <c r="A110" s="921" t="s">
        <v>415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85087888</v>
      </c>
      <c r="AB110" s="925"/>
      <c r="AC110" s="925"/>
      <c r="AD110" s="925"/>
      <c r="AE110" s="926"/>
      <c r="AF110" s="927">
        <v>77345304</v>
      </c>
      <c r="AG110" s="925"/>
      <c r="AH110" s="925"/>
      <c r="AI110" s="925"/>
      <c r="AJ110" s="926"/>
      <c r="AK110" s="927">
        <v>78751717</v>
      </c>
      <c r="AL110" s="925"/>
      <c r="AM110" s="925"/>
      <c r="AN110" s="925"/>
      <c r="AO110" s="926"/>
      <c r="AP110" s="928">
        <v>16.2</v>
      </c>
      <c r="AQ110" s="929"/>
      <c r="AR110" s="929"/>
      <c r="AS110" s="929"/>
      <c r="AT110" s="930"/>
      <c r="AU110" s="931" t="s">
        <v>61</v>
      </c>
      <c r="AV110" s="932"/>
      <c r="AW110" s="932"/>
      <c r="AX110" s="932"/>
      <c r="AY110" s="932"/>
      <c r="AZ110" s="973" t="s">
        <v>416</v>
      </c>
      <c r="BA110" s="922"/>
      <c r="BB110" s="922"/>
      <c r="BC110" s="922"/>
      <c r="BD110" s="922"/>
      <c r="BE110" s="922"/>
      <c r="BF110" s="922"/>
      <c r="BG110" s="922"/>
      <c r="BH110" s="922"/>
      <c r="BI110" s="922"/>
      <c r="BJ110" s="922"/>
      <c r="BK110" s="922"/>
      <c r="BL110" s="922"/>
      <c r="BM110" s="922"/>
      <c r="BN110" s="922"/>
      <c r="BO110" s="922"/>
      <c r="BP110" s="923"/>
      <c r="BQ110" s="959">
        <v>1788771073</v>
      </c>
      <c r="BR110" s="960"/>
      <c r="BS110" s="960"/>
      <c r="BT110" s="960"/>
      <c r="BU110" s="960"/>
      <c r="BV110" s="960">
        <v>1731041098</v>
      </c>
      <c r="BW110" s="960"/>
      <c r="BX110" s="960"/>
      <c r="BY110" s="960"/>
      <c r="BZ110" s="960"/>
      <c r="CA110" s="960">
        <v>1676815890</v>
      </c>
      <c r="CB110" s="960"/>
      <c r="CC110" s="960"/>
      <c r="CD110" s="960"/>
      <c r="CE110" s="960"/>
      <c r="CF110" s="974">
        <v>345.5</v>
      </c>
      <c r="CG110" s="975"/>
      <c r="CH110" s="975"/>
      <c r="CI110" s="975"/>
      <c r="CJ110" s="975"/>
      <c r="CK110" s="976" t="s">
        <v>417</v>
      </c>
      <c r="CL110" s="977"/>
      <c r="CM110" s="956" t="s">
        <v>418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v>3729338</v>
      </c>
      <c r="DH110" s="960"/>
      <c r="DI110" s="960"/>
      <c r="DJ110" s="960"/>
      <c r="DK110" s="960"/>
      <c r="DL110" s="960">
        <v>40123739</v>
      </c>
      <c r="DM110" s="960"/>
      <c r="DN110" s="960"/>
      <c r="DO110" s="960"/>
      <c r="DP110" s="960"/>
      <c r="DQ110" s="960">
        <v>41964049</v>
      </c>
      <c r="DR110" s="960"/>
      <c r="DS110" s="960"/>
      <c r="DT110" s="960"/>
      <c r="DU110" s="960"/>
      <c r="DV110" s="961">
        <v>8.6</v>
      </c>
      <c r="DW110" s="961"/>
      <c r="DX110" s="961"/>
      <c r="DY110" s="961"/>
      <c r="DZ110" s="962"/>
    </row>
    <row r="111" spans="1:131" s="199" customFormat="1" ht="26.25" customHeight="1">
      <c r="A111" s="963" t="s">
        <v>419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v>13157095</v>
      </c>
      <c r="AB111" s="967"/>
      <c r="AC111" s="967"/>
      <c r="AD111" s="967"/>
      <c r="AE111" s="968"/>
      <c r="AF111" s="969">
        <v>14713935</v>
      </c>
      <c r="AG111" s="967"/>
      <c r="AH111" s="967"/>
      <c r="AI111" s="967"/>
      <c r="AJ111" s="968"/>
      <c r="AK111" s="969">
        <v>13734394</v>
      </c>
      <c r="AL111" s="967"/>
      <c r="AM111" s="967"/>
      <c r="AN111" s="967"/>
      <c r="AO111" s="968"/>
      <c r="AP111" s="970">
        <v>2.8</v>
      </c>
      <c r="AQ111" s="971"/>
      <c r="AR111" s="971"/>
      <c r="AS111" s="971"/>
      <c r="AT111" s="972"/>
      <c r="AU111" s="933"/>
      <c r="AV111" s="934"/>
      <c r="AW111" s="934"/>
      <c r="AX111" s="934"/>
      <c r="AY111" s="934"/>
      <c r="AZ111" s="982" t="s">
        <v>420</v>
      </c>
      <c r="BA111" s="983"/>
      <c r="BB111" s="983"/>
      <c r="BC111" s="983"/>
      <c r="BD111" s="983"/>
      <c r="BE111" s="983"/>
      <c r="BF111" s="983"/>
      <c r="BG111" s="983"/>
      <c r="BH111" s="983"/>
      <c r="BI111" s="983"/>
      <c r="BJ111" s="983"/>
      <c r="BK111" s="983"/>
      <c r="BL111" s="983"/>
      <c r="BM111" s="983"/>
      <c r="BN111" s="983"/>
      <c r="BO111" s="983"/>
      <c r="BP111" s="984"/>
      <c r="BQ111" s="952">
        <v>18905943</v>
      </c>
      <c r="BR111" s="953"/>
      <c r="BS111" s="953"/>
      <c r="BT111" s="953"/>
      <c r="BU111" s="953"/>
      <c r="BV111" s="953">
        <v>54526754</v>
      </c>
      <c r="BW111" s="953"/>
      <c r="BX111" s="953"/>
      <c r="BY111" s="953"/>
      <c r="BZ111" s="953"/>
      <c r="CA111" s="953">
        <v>73137269</v>
      </c>
      <c r="CB111" s="953"/>
      <c r="CC111" s="953"/>
      <c r="CD111" s="953"/>
      <c r="CE111" s="953"/>
      <c r="CF111" s="947">
        <v>15.1</v>
      </c>
      <c r="CG111" s="948"/>
      <c r="CH111" s="948"/>
      <c r="CI111" s="948"/>
      <c r="CJ111" s="948"/>
      <c r="CK111" s="978"/>
      <c r="CL111" s="979"/>
      <c r="CM111" s="949" t="s">
        <v>421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c r="A112" s="985" t="s">
        <v>422</v>
      </c>
      <c r="B112" s="986"/>
      <c r="C112" s="983" t="s">
        <v>423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55388333</v>
      </c>
      <c r="AB112" s="992"/>
      <c r="AC112" s="992"/>
      <c r="AD112" s="992"/>
      <c r="AE112" s="993"/>
      <c r="AF112" s="994">
        <v>54066087</v>
      </c>
      <c r="AG112" s="992"/>
      <c r="AH112" s="992"/>
      <c r="AI112" s="992"/>
      <c r="AJ112" s="993"/>
      <c r="AK112" s="994">
        <v>52958754</v>
      </c>
      <c r="AL112" s="992"/>
      <c r="AM112" s="992"/>
      <c r="AN112" s="992"/>
      <c r="AO112" s="993"/>
      <c r="AP112" s="995">
        <v>10.9</v>
      </c>
      <c r="AQ112" s="996"/>
      <c r="AR112" s="996"/>
      <c r="AS112" s="996"/>
      <c r="AT112" s="997"/>
      <c r="AU112" s="933"/>
      <c r="AV112" s="934"/>
      <c r="AW112" s="934"/>
      <c r="AX112" s="934"/>
      <c r="AY112" s="934"/>
      <c r="AZ112" s="982" t="s">
        <v>424</v>
      </c>
      <c r="BA112" s="983"/>
      <c r="BB112" s="983"/>
      <c r="BC112" s="983"/>
      <c r="BD112" s="983"/>
      <c r="BE112" s="983"/>
      <c r="BF112" s="983"/>
      <c r="BG112" s="983"/>
      <c r="BH112" s="983"/>
      <c r="BI112" s="983"/>
      <c r="BJ112" s="983"/>
      <c r="BK112" s="983"/>
      <c r="BL112" s="983"/>
      <c r="BM112" s="983"/>
      <c r="BN112" s="983"/>
      <c r="BO112" s="983"/>
      <c r="BP112" s="984"/>
      <c r="BQ112" s="952">
        <v>495046596</v>
      </c>
      <c r="BR112" s="953"/>
      <c r="BS112" s="953"/>
      <c r="BT112" s="953"/>
      <c r="BU112" s="953"/>
      <c r="BV112" s="953">
        <v>477920569</v>
      </c>
      <c r="BW112" s="953"/>
      <c r="BX112" s="953"/>
      <c r="BY112" s="953"/>
      <c r="BZ112" s="953"/>
      <c r="CA112" s="953">
        <v>469130310</v>
      </c>
      <c r="CB112" s="953"/>
      <c r="CC112" s="953"/>
      <c r="CD112" s="953"/>
      <c r="CE112" s="953"/>
      <c r="CF112" s="947">
        <v>96.6</v>
      </c>
      <c r="CG112" s="948"/>
      <c r="CH112" s="948"/>
      <c r="CI112" s="948"/>
      <c r="CJ112" s="948"/>
      <c r="CK112" s="978"/>
      <c r="CL112" s="979"/>
      <c r="CM112" s="949" t="s">
        <v>425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c r="A113" s="987"/>
      <c r="B113" s="988"/>
      <c r="C113" s="983" t="s">
        <v>426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42378747</v>
      </c>
      <c r="AB113" s="967"/>
      <c r="AC113" s="967"/>
      <c r="AD113" s="967"/>
      <c r="AE113" s="968"/>
      <c r="AF113" s="969">
        <v>42783849</v>
      </c>
      <c r="AG113" s="967"/>
      <c r="AH113" s="967"/>
      <c r="AI113" s="967"/>
      <c r="AJ113" s="968"/>
      <c r="AK113" s="969">
        <v>43190492</v>
      </c>
      <c r="AL113" s="967"/>
      <c r="AM113" s="967"/>
      <c r="AN113" s="967"/>
      <c r="AO113" s="968"/>
      <c r="AP113" s="970">
        <v>8.9</v>
      </c>
      <c r="AQ113" s="971"/>
      <c r="AR113" s="971"/>
      <c r="AS113" s="971"/>
      <c r="AT113" s="972"/>
      <c r="AU113" s="933"/>
      <c r="AV113" s="934"/>
      <c r="AW113" s="934"/>
      <c r="AX113" s="934"/>
      <c r="AY113" s="934"/>
      <c r="AZ113" s="982" t="s">
        <v>427</v>
      </c>
      <c r="BA113" s="983"/>
      <c r="BB113" s="983"/>
      <c r="BC113" s="983"/>
      <c r="BD113" s="983"/>
      <c r="BE113" s="983"/>
      <c r="BF113" s="983"/>
      <c r="BG113" s="983"/>
      <c r="BH113" s="983"/>
      <c r="BI113" s="983"/>
      <c r="BJ113" s="983"/>
      <c r="BK113" s="983"/>
      <c r="BL113" s="983"/>
      <c r="BM113" s="983"/>
      <c r="BN113" s="983"/>
      <c r="BO113" s="983"/>
      <c r="BP113" s="984"/>
      <c r="BQ113" s="952">
        <v>34753734</v>
      </c>
      <c r="BR113" s="953"/>
      <c r="BS113" s="953"/>
      <c r="BT113" s="953"/>
      <c r="BU113" s="953"/>
      <c r="BV113" s="953">
        <v>32666093</v>
      </c>
      <c r="BW113" s="953"/>
      <c r="BX113" s="953"/>
      <c r="BY113" s="953"/>
      <c r="BZ113" s="953"/>
      <c r="CA113" s="953">
        <v>30663309</v>
      </c>
      <c r="CB113" s="953"/>
      <c r="CC113" s="953"/>
      <c r="CD113" s="953"/>
      <c r="CE113" s="953"/>
      <c r="CF113" s="947">
        <v>6.3</v>
      </c>
      <c r="CG113" s="948"/>
      <c r="CH113" s="948"/>
      <c r="CI113" s="948"/>
      <c r="CJ113" s="948"/>
      <c r="CK113" s="978"/>
      <c r="CL113" s="979"/>
      <c r="CM113" s="949" t="s">
        <v>428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c r="A114" s="987"/>
      <c r="B114" s="988"/>
      <c r="C114" s="983" t="s">
        <v>429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4167718</v>
      </c>
      <c r="AB114" s="992"/>
      <c r="AC114" s="992"/>
      <c r="AD114" s="992"/>
      <c r="AE114" s="993"/>
      <c r="AF114" s="994">
        <v>4081856</v>
      </c>
      <c r="AG114" s="992"/>
      <c r="AH114" s="992"/>
      <c r="AI114" s="992"/>
      <c r="AJ114" s="993"/>
      <c r="AK114" s="994">
        <v>4008277</v>
      </c>
      <c r="AL114" s="992"/>
      <c r="AM114" s="992"/>
      <c r="AN114" s="992"/>
      <c r="AO114" s="993"/>
      <c r="AP114" s="995">
        <v>0.8</v>
      </c>
      <c r="AQ114" s="996"/>
      <c r="AR114" s="996"/>
      <c r="AS114" s="996"/>
      <c r="AT114" s="997"/>
      <c r="AU114" s="933"/>
      <c r="AV114" s="934"/>
      <c r="AW114" s="934"/>
      <c r="AX114" s="934"/>
      <c r="AY114" s="934"/>
      <c r="AZ114" s="982" t="s">
        <v>430</v>
      </c>
      <c r="BA114" s="983"/>
      <c r="BB114" s="983"/>
      <c r="BC114" s="983"/>
      <c r="BD114" s="983"/>
      <c r="BE114" s="983"/>
      <c r="BF114" s="983"/>
      <c r="BG114" s="983"/>
      <c r="BH114" s="983"/>
      <c r="BI114" s="983"/>
      <c r="BJ114" s="983"/>
      <c r="BK114" s="983"/>
      <c r="BL114" s="983"/>
      <c r="BM114" s="983"/>
      <c r="BN114" s="983"/>
      <c r="BO114" s="983"/>
      <c r="BP114" s="984"/>
      <c r="BQ114" s="952">
        <v>135177425</v>
      </c>
      <c r="BR114" s="953"/>
      <c r="BS114" s="953"/>
      <c r="BT114" s="953"/>
      <c r="BU114" s="953"/>
      <c r="BV114" s="953">
        <v>131581483</v>
      </c>
      <c r="BW114" s="953"/>
      <c r="BX114" s="953"/>
      <c r="BY114" s="953"/>
      <c r="BZ114" s="953"/>
      <c r="CA114" s="953">
        <v>129477033</v>
      </c>
      <c r="CB114" s="953"/>
      <c r="CC114" s="953"/>
      <c r="CD114" s="953"/>
      <c r="CE114" s="953"/>
      <c r="CF114" s="947">
        <v>26.7</v>
      </c>
      <c r="CG114" s="948"/>
      <c r="CH114" s="948"/>
      <c r="CI114" s="948"/>
      <c r="CJ114" s="948"/>
      <c r="CK114" s="978"/>
      <c r="CL114" s="979"/>
      <c r="CM114" s="949" t="s">
        <v>431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c r="A115" s="987"/>
      <c r="B115" s="988"/>
      <c r="C115" s="983" t="s">
        <v>432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328081</v>
      </c>
      <c r="AB115" s="967"/>
      <c r="AC115" s="967"/>
      <c r="AD115" s="967"/>
      <c r="AE115" s="968"/>
      <c r="AF115" s="969">
        <v>328081</v>
      </c>
      <c r="AG115" s="967"/>
      <c r="AH115" s="967"/>
      <c r="AI115" s="967"/>
      <c r="AJ115" s="968"/>
      <c r="AK115" s="969">
        <v>328081</v>
      </c>
      <c r="AL115" s="967"/>
      <c r="AM115" s="967"/>
      <c r="AN115" s="967"/>
      <c r="AO115" s="968"/>
      <c r="AP115" s="970">
        <v>0.1</v>
      </c>
      <c r="AQ115" s="971"/>
      <c r="AR115" s="971"/>
      <c r="AS115" s="971"/>
      <c r="AT115" s="972"/>
      <c r="AU115" s="933"/>
      <c r="AV115" s="934"/>
      <c r="AW115" s="934"/>
      <c r="AX115" s="934"/>
      <c r="AY115" s="934"/>
      <c r="AZ115" s="982" t="s">
        <v>433</v>
      </c>
      <c r="BA115" s="983"/>
      <c r="BB115" s="983"/>
      <c r="BC115" s="983"/>
      <c r="BD115" s="983"/>
      <c r="BE115" s="983"/>
      <c r="BF115" s="983"/>
      <c r="BG115" s="983"/>
      <c r="BH115" s="983"/>
      <c r="BI115" s="983"/>
      <c r="BJ115" s="983"/>
      <c r="BK115" s="983"/>
      <c r="BL115" s="983"/>
      <c r="BM115" s="983"/>
      <c r="BN115" s="983"/>
      <c r="BO115" s="983"/>
      <c r="BP115" s="984"/>
      <c r="BQ115" s="952">
        <v>36613566</v>
      </c>
      <c r="BR115" s="953"/>
      <c r="BS115" s="953"/>
      <c r="BT115" s="953"/>
      <c r="BU115" s="953"/>
      <c r="BV115" s="953">
        <v>33890372</v>
      </c>
      <c r="BW115" s="953"/>
      <c r="BX115" s="953"/>
      <c r="BY115" s="953"/>
      <c r="BZ115" s="953"/>
      <c r="CA115" s="953">
        <v>27027353</v>
      </c>
      <c r="CB115" s="953"/>
      <c r="CC115" s="953"/>
      <c r="CD115" s="953"/>
      <c r="CE115" s="953"/>
      <c r="CF115" s="947">
        <v>5.6</v>
      </c>
      <c r="CG115" s="948"/>
      <c r="CH115" s="948"/>
      <c r="CI115" s="948"/>
      <c r="CJ115" s="948"/>
      <c r="CK115" s="978"/>
      <c r="CL115" s="979"/>
      <c r="CM115" s="982"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5149595</v>
      </c>
      <c r="DH115" s="992"/>
      <c r="DI115" s="992"/>
      <c r="DJ115" s="992"/>
      <c r="DK115" s="993"/>
      <c r="DL115" s="994">
        <v>4986803</v>
      </c>
      <c r="DM115" s="992"/>
      <c r="DN115" s="992"/>
      <c r="DO115" s="992"/>
      <c r="DP115" s="993"/>
      <c r="DQ115" s="994">
        <v>3719037</v>
      </c>
      <c r="DR115" s="992"/>
      <c r="DS115" s="992"/>
      <c r="DT115" s="992"/>
      <c r="DU115" s="993"/>
      <c r="DV115" s="995">
        <v>0.8</v>
      </c>
      <c r="DW115" s="996"/>
      <c r="DX115" s="996"/>
      <c r="DY115" s="996"/>
      <c r="DZ115" s="997"/>
    </row>
    <row r="116" spans="1:130" s="199" customFormat="1" ht="26.25" customHeight="1">
      <c r="A116" s="989"/>
      <c r="B116" s="990"/>
      <c r="C116" s="998" t="s">
        <v>435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111</v>
      </c>
      <c r="AB116" s="992"/>
      <c r="AC116" s="992"/>
      <c r="AD116" s="992"/>
      <c r="AE116" s="993"/>
      <c r="AF116" s="994" t="s">
        <v>111</v>
      </c>
      <c r="AG116" s="992"/>
      <c r="AH116" s="992"/>
      <c r="AI116" s="992"/>
      <c r="AJ116" s="993"/>
      <c r="AK116" s="994" t="s">
        <v>111</v>
      </c>
      <c r="AL116" s="992"/>
      <c r="AM116" s="992"/>
      <c r="AN116" s="992"/>
      <c r="AO116" s="993"/>
      <c r="AP116" s="995" t="s">
        <v>111</v>
      </c>
      <c r="AQ116" s="996"/>
      <c r="AR116" s="996"/>
      <c r="AS116" s="996"/>
      <c r="AT116" s="997"/>
      <c r="AU116" s="933"/>
      <c r="AV116" s="934"/>
      <c r="AW116" s="934"/>
      <c r="AX116" s="934"/>
      <c r="AY116" s="934"/>
      <c r="AZ116" s="1000" t="s">
        <v>436</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438</v>
      </c>
      <c r="Z117" s="919"/>
      <c r="AA117" s="1009">
        <v>200507862</v>
      </c>
      <c r="AB117" s="1010"/>
      <c r="AC117" s="1010"/>
      <c r="AD117" s="1010"/>
      <c r="AE117" s="1011"/>
      <c r="AF117" s="1012">
        <v>193319112</v>
      </c>
      <c r="AG117" s="1010"/>
      <c r="AH117" s="1010"/>
      <c r="AI117" s="1010"/>
      <c r="AJ117" s="1011"/>
      <c r="AK117" s="1012">
        <v>192971715</v>
      </c>
      <c r="AL117" s="1010"/>
      <c r="AM117" s="1010"/>
      <c r="AN117" s="1010"/>
      <c r="AO117" s="1011"/>
      <c r="AP117" s="1013"/>
      <c r="AQ117" s="1014"/>
      <c r="AR117" s="1014"/>
      <c r="AS117" s="1014"/>
      <c r="AT117" s="1015"/>
      <c r="AU117" s="933"/>
      <c r="AV117" s="934"/>
      <c r="AW117" s="934"/>
      <c r="AX117" s="934"/>
      <c r="AY117" s="934"/>
      <c r="AZ117" s="1000" t="s">
        <v>439</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440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c r="A118" s="93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412</v>
      </c>
      <c r="AB118" s="918"/>
      <c r="AC118" s="918"/>
      <c r="AD118" s="918"/>
      <c r="AE118" s="919"/>
      <c r="AF118" s="917" t="s">
        <v>287</v>
      </c>
      <c r="AG118" s="918"/>
      <c r="AH118" s="918"/>
      <c r="AI118" s="918"/>
      <c r="AJ118" s="919"/>
      <c r="AK118" s="917" t="s">
        <v>286</v>
      </c>
      <c r="AL118" s="918"/>
      <c r="AM118" s="918"/>
      <c r="AN118" s="918"/>
      <c r="AO118" s="919"/>
      <c r="AP118" s="1004" t="s">
        <v>413</v>
      </c>
      <c r="AQ118" s="1005"/>
      <c r="AR118" s="1005"/>
      <c r="AS118" s="1005"/>
      <c r="AT118" s="1006"/>
      <c r="AU118" s="933"/>
      <c r="AV118" s="934"/>
      <c r="AW118" s="934"/>
      <c r="AX118" s="934"/>
      <c r="AY118" s="934"/>
      <c r="AZ118" s="1007" t="s">
        <v>441</v>
      </c>
      <c r="BA118" s="998"/>
      <c r="BB118" s="998"/>
      <c r="BC118" s="998"/>
      <c r="BD118" s="998"/>
      <c r="BE118" s="998"/>
      <c r="BF118" s="998"/>
      <c r="BG118" s="998"/>
      <c r="BH118" s="998"/>
      <c r="BI118" s="998"/>
      <c r="BJ118" s="998"/>
      <c r="BK118" s="998"/>
      <c r="BL118" s="998"/>
      <c r="BM118" s="998"/>
      <c r="BN118" s="998"/>
      <c r="BO118" s="998"/>
      <c r="BP118" s="999"/>
      <c r="BQ118" s="1030">
        <v>753424</v>
      </c>
      <c r="BR118" s="1031"/>
      <c r="BS118" s="1031"/>
      <c r="BT118" s="1031"/>
      <c r="BU118" s="1031"/>
      <c r="BV118" s="1031">
        <v>533675</v>
      </c>
      <c r="BW118" s="1031"/>
      <c r="BX118" s="1031"/>
      <c r="BY118" s="1031"/>
      <c r="BZ118" s="1031"/>
      <c r="CA118" s="1031">
        <v>254650</v>
      </c>
      <c r="CB118" s="1031"/>
      <c r="CC118" s="1031"/>
      <c r="CD118" s="1031"/>
      <c r="CE118" s="1031"/>
      <c r="CF118" s="947">
        <v>0.1</v>
      </c>
      <c r="CG118" s="948"/>
      <c r="CH118" s="948"/>
      <c r="CI118" s="948"/>
      <c r="CJ118" s="948"/>
      <c r="CK118" s="978"/>
      <c r="CL118" s="979"/>
      <c r="CM118" s="949" t="s">
        <v>442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c r="A119" s="1091" t="s">
        <v>417</v>
      </c>
      <c r="B119" s="977"/>
      <c r="C119" s="956" t="s">
        <v>418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v>325477</v>
      </c>
      <c r="AB119" s="925"/>
      <c r="AC119" s="925"/>
      <c r="AD119" s="925"/>
      <c r="AE119" s="926"/>
      <c r="AF119" s="927">
        <v>325477</v>
      </c>
      <c r="AG119" s="925"/>
      <c r="AH119" s="925"/>
      <c r="AI119" s="925"/>
      <c r="AJ119" s="926"/>
      <c r="AK119" s="927">
        <v>325477</v>
      </c>
      <c r="AL119" s="925"/>
      <c r="AM119" s="925"/>
      <c r="AN119" s="925"/>
      <c r="AO119" s="926"/>
      <c r="AP119" s="928">
        <v>0.1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443</v>
      </c>
      <c r="BP119" s="1039"/>
      <c r="BQ119" s="1030">
        <v>2510021761</v>
      </c>
      <c r="BR119" s="1031"/>
      <c r="BS119" s="1031"/>
      <c r="BT119" s="1031"/>
      <c r="BU119" s="1031"/>
      <c r="BV119" s="1031">
        <v>2462160044</v>
      </c>
      <c r="BW119" s="1031"/>
      <c r="BX119" s="1031"/>
      <c r="BY119" s="1031"/>
      <c r="BZ119" s="1031"/>
      <c r="CA119" s="1031">
        <v>2406505814</v>
      </c>
      <c r="CB119" s="1031"/>
      <c r="CC119" s="1031"/>
      <c r="CD119" s="1031"/>
      <c r="CE119" s="1031"/>
      <c r="CF119" s="1032"/>
      <c r="CG119" s="1033"/>
      <c r="CH119" s="1033"/>
      <c r="CI119" s="1033"/>
      <c r="CJ119" s="1034"/>
      <c r="CK119" s="980"/>
      <c r="CL119" s="981"/>
      <c r="CM119" s="1035" t="s">
        <v>444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10027010</v>
      </c>
      <c r="DH119" s="1017"/>
      <c r="DI119" s="1017"/>
      <c r="DJ119" s="1017"/>
      <c r="DK119" s="1018"/>
      <c r="DL119" s="1016">
        <v>9416212</v>
      </c>
      <c r="DM119" s="1017"/>
      <c r="DN119" s="1017"/>
      <c r="DO119" s="1017"/>
      <c r="DP119" s="1018"/>
      <c r="DQ119" s="1016">
        <v>27454183</v>
      </c>
      <c r="DR119" s="1017"/>
      <c r="DS119" s="1017"/>
      <c r="DT119" s="1017"/>
      <c r="DU119" s="1018"/>
      <c r="DV119" s="1019">
        <v>5.7</v>
      </c>
      <c r="DW119" s="1020"/>
      <c r="DX119" s="1020"/>
      <c r="DY119" s="1020"/>
      <c r="DZ119" s="1021"/>
    </row>
    <row r="120" spans="1:130" s="199" customFormat="1" ht="26.25" customHeight="1">
      <c r="A120" s="1092"/>
      <c r="B120" s="979"/>
      <c r="C120" s="949" t="s">
        <v>421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445</v>
      </c>
      <c r="AV120" s="1023"/>
      <c r="AW120" s="1023"/>
      <c r="AX120" s="1023"/>
      <c r="AY120" s="1024"/>
      <c r="AZ120" s="973" t="s">
        <v>446</v>
      </c>
      <c r="BA120" s="922"/>
      <c r="BB120" s="922"/>
      <c r="BC120" s="922"/>
      <c r="BD120" s="922"/>
      <c r="BE120" s="922"/>
      <c r="BF120" s="922"/>
      <c r="BG120" s="922"/>
      <c r="BH120" s="922"/>
      <c r="BI120" s="922"/>
      <c r="BJ120" s="922"/>
      <c r="BK120" s="922"/>
      <c r="BL120" s="922"/>
      <c r="BM120" s="922"/>
      <c r="BN120" s="922"/>
      <c r="BO120" s="922"/>
      <c r="BP120" s="923"/>
      <c r="BQ120" s="959">
        <v>235358447</v>
      </c>
      <c r="BR120" s="960"/>
      <c r="BS120" s="960"/>
      <c r="BT120" s="960"/>
      <c r="BU120" s="960"/>
      <c r="BV120" s="960">
        <v>234647895</v>
      </c>
      <c r="BW120" s="960"/>
      <c r="BX120" s="960"/>
      <c r="BY120" s="960"/>
      <c r="BZ120" s="960"/>
      <c r="CA120" s="960">
        <v>229782296</v>
      </c>
      <c r="CB120" s="960"/>
      <c r="CC120" s="960"/>
      <c r="CD120" s="960"/>
      <c r="CE120" s="960"/>
      <c r="CF120" s="974">
        <v>47.3</v>
      </c>
      <c r="CG120" s="975"/>
      <c r="CH120" s="975"/>
      <c r="CI120" s="975"/>
      <c r="CJ120" s="975"/>
      <c r="CK120" s="1040" t="s">
        <v>447</v>
      </c>
      <c r="CL120" s="1041"/>
      <c r="CM120" s="1041"/>
      <c r="CN120" s="1041"/>
      <c r="CO120" s="1042"/>
      <c r="CP120" s="1048" t="s">
        <v>392</v>
      </c>
      <c r="CQ120" s="1049"/>
      <c r="CR120" s="1049"/>
      <c r="CS120" s="1049"/>
      <c r="CT120" s="1049"/>
      <c r="CU120" s="1049"/>
      <c r="CV120" s="1049"/>
      <c r="CW120" s="1049"/>
      <c r="CX120" s="1049"/>
      <c r="CY120" s="1049"/>
      <c r="CZ120" s="1049"/>
      <c r="DA120" s="1049"/>
      <c r="DB120" s="1049"/>
      <c r="DC120" s="1049"/>
      <c r="DD120" s="1049"/>
      <c r="DE120" s="1049"/>
      <c r="DF120" s="1050"/>
      <c r="DG120" s="959">
        <v>352536862</v>
      </c>
      <c r="DH120" s="960"/>
      <c r="DI120" s="960"/>
      <c r="DJ120" s="960"/>
      <c r="DK120" s="960"/>
      <c r="DL120" s="960">
        <v>343418967</v>
      </c>
      <c r="DM120" s="960"/>
      <c r="DN120" s="960"/>
      <c r="DO120" s="960"/>
      <c r="DP120" s="960"/>
      <c r="DQ120" s="960">
        <v>331924528</v>
      </c>
      <c r="DR120" s="960"/>
      <c r="DS120" s="960"/>
      <c r="DT120" s="960"/>
      <c r="DU120" s="960"/>
      <c r="DV120" s="961">
        <v>68.400000000000006</v>
      </c>
      <c r="DW120" s="961"/>
      <c r="DX120" s="961"/>
      <c r="DY120" s="961"/>
      <c r="DZ120" s="962"/>
    </row>
    <row r="121" spans="1:130" s="199" customFormat="1" ht="26.25" customHeight="1">
      <c r="A121" s="1092"/>
      <c r="B121" s="979"/>
      <c r="C121" s="1000" t="s">
        <v>448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449</v>
      </c>
      <c r="BA121" s="983"/>
      <c r="BB121" s="983"/>
      <c r="BC121" s="983"/>
      <c r="BD121" s="983"/>
      <c r="BE121" s="983"/>
      <c r="BF121" s="983"/>
      <c r="BG121" s="983"/>
      <c r="BH121" s="983"/>
      <c r="BI121" s="983"/>
      <c r="BJ121" s="983"/>
      <c r="BK121" s="983"/>
      <c r="BL121" s="983"/>
      <c r="BM121" s="983"/>
      <c r="BN121" s="983"/>
      <c r="BO121" s="983"/>
      <c r="BP121" s="984"/>
      <c r="BQ121" s="952">
        <v>560926118</v>
      </c>
      <c r="BR121" s="953"/>
      <c r="BS121" s="953"/>
      <c r="BT121" s="953"/>
      <c r="BU121" s="953"/>
      <c r="BV121" s="953">
        <v>549480951</v>
      </c>
      <c r="BW121" s="953"/>
      <c r="BX121" s="953"/>
      <c r="BY121" s="953"/>
      <c r="BZ121" s="953"/>
      <c r="CA121" s="953">
        <v>564787694</v>
      </c>
      <c r="CB121" s="953"/>
      <c r="CC121" s="953"/>
      <c r="CD121" s="953"/>
      <c r="CE121" s="953"/>
      <c r="CF121" s="947">
        <v>116.4</v>
      </c>
      <c r="CG121" s="948"/>
      <c r="CH121" s="948"/>
      <c r="CI121" s="948"/>
      <c r="CJ121" s="948"/>
      <c r="CK121" s="1043"/>
      <c r="CL121" s="1044"/>
      <c r="CM121" s="1044"/>
      <c r="CN121" s="1044"/>
      <c r="CO121" s="1045"/>
      <c r="CP121" s="1053" t="s">
        <v>394</v>
      </c>
      <c r="CQ121" s="1054"/>
      <c r="CR121" s="1054"/>
      <c r="CS121" s="1054"/>
      <c r="CT121" s="1054"/>
      <c r="CU121" s="1054"/>
      <c r="CV121" s="1054"/>
      <c r="CW121" s="1054"/>
      <c r="CX121" s="1054"/>
      <c r="CY121" s="1054"/>
      <c r="CZ121" s="1054"/>
      <c r="DA121" s="1054"/>
      <c r="DB121" s="1054"/>
      <c r="DC121" s="1054"/>
      <c r="DD121" s="1054"/>
      <c r="DE121" s="1054"/>
      <c r="DF121" s="1055"/>
      <c r="DG121" s="952">
        <v>106783293</v>
      </c>
      <c r="DH121" s="953"/>
      <c r="DI121" s="953"/>
      <c r="DJ121" s="953"/>
      <c r="DK121" s="953"/>
      <c r="DL121" s="953">
        <v>102158901</v>
      </c>
      <c r="DM121" s="953"/>
      <c r="DN121" s="953"/>
      <c r="DO121" s="953"/>
      <c r="DP121" s="953"/>
      <c r="DQ121" s="953">
        <v>106271957</v>
      </c>
      <c r="DR121" s="953"/>
      <c r="DS121" s="953"/>
      <c r="DT121" s="953"/>
      <c r="DU121" s="953"/>
      <c r="DV121" s="954">
        <v>21.9</v>
      </c>
      <c r="DW121" s="954"/>
      <c r="DX121" s="954"/>
      <c r="DY121" s="954"/>
      <c r="DZ121" s="955"/>
    </row>
    <row r="122" spans="1:130" s="199" customFormat="1" ht="26.25" customHeight="1">
      <c r="A122" s="1092"/>
      <c r="B122" s="979"/>
      <c r="C122" s="949" t="s">
        <v>431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450</v>
      </c>
      <c r="BA122" s="998"/>
      <c r="BB122" s="998"/>
      <c r="BC122" s="998"/>
      <c r="BD122" s="998"/>
      <c r="BE122" s="998"/>
      <c r="BF122" s="998"/>
      <c r="BG122" s="998"/>
      <c r="BH122" s="998"/>
      <c r="BI122" s="998"/>
      <c r="BJ122" s="998"/>
      <c r="BK122" s="998"/>
      <c r="BL122" s="998"/>
      <c r="BM122" s="998"/>
      <c r="BN122" s="998"/>
      <c r="BO122" s="998"/>
      <c r="BP122" s="999"/>
      <c r="BQ122" s="1030">
        <v>983731570</v>
      </c>
      <c r="BR122" s="1031"/>
      <c r="BS122" s="1031"/>
      <c r="BT122" s="1031"/>
      <c r="BU122" s="1031"/>
      <c r="BV122" s="1031">
        <v>967524069</v>
      </c>
      <c r="BW122" s="1031"/>
      <c r="BX122" s="1031"/>
      <c r="BY122" s="1031"/>
      <c r="BZ122" s="1031"/>
      <c r="CA122" s="1031">
        <v>937957748</v>
      </c>
      <c r="CB122" s="1031"/>
      <c r="CC122" s="1031"/>
      <c r="CD122" s="1031"/>
      <c r="CE122" s="1031"/>
      <c r="CF122" s="1051">
        <v>193.2</v>
      </c>
      <c r="CG122" s="1052"/>
      <c r="CH122" s="1052"/>
      <c r="CI122" s="1052"/>
      <c r="CJ122" s="1052"/>
      <c r="CK122" s="1043"/>
      <c r="CL122" s="1044"/>
      <c r="CM122" s="1044"/>
      <c r="CN122" s="1044"/>
      <c r="CO122" s="1045"/>
      <c r="CP122" s="1053" t="s">
        <v>389</v>
      </c>
      <c r="CQ122" s="1054"/>
      <c r="CR122" s="1054"/>
      <c r="CS122" s="1054"/>
      <c r="CT122" s="1054"/>
      <c r="CU122" s="1054"/>
      <c r="CV122" s="1054"/>
      <c r="CW122" s="1054"/>
      <c r="CX122" s="1054"/>
      <c r="CY122" s="1054"/>
      <c r="CZ122" s="1054"/>
      <c r="DA122" s="1054"/>
      <c r="DB122" s="1054"/>
      <c r="DC122" s="1054"/>
      <c r="DD122" s="1054"/>
      <c r="DE122" s="1054"/>
      <c r="DF122" s="1055"/>
      <c r="DG122" s="952">
        <v>18216248</v>
      </c>
      <c r="DH122" s="953"/>
      <c r="DI122" s="953"/>
      <c r="DJ122" s="953"/>
      <c r="DK122" s="953"/>
      <c r="DL122" s="953">
        <v>16330753</v>
      </c>
      <c r="DM122" s="953"/>
      <c r="DN122" s="953"/>
      <c r="DO122" s="953"/>
      <c r="DP122" s="953"/>
      <c r="DQ122" s="953">
        <v>15715260</v>
      </c>
      <c r="DR122" s="953"/>
      <c r="DS122" s="953"/>
      <c r="DT122" s="953"/>
      <c r="DU122" s="953"/>
      <c r="DV122" s="954">
        <v>3.2</v>
      </c>
      <c r="DW122" s="954"/>
      <c r="DX122" s="954"/>
      <c r="DY122" s="954"/>
      <c r="DZ122" s="955"/>
    </row>
    <row r="123" spans="1:130" s="199" customFormat="1" ht="26.25" customHeight="1">
      <c r="A123" s="1092"/>
      <c r="B123" s="979"/>
      <c r="C123" s="949" t="s">
        <v>437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451</v>
      </c>
      <c r="BP123" s="1039"/>
      <c r="BQ123" s="1098">
        <v>1780016135</v>
      </c>
      <c r="BR123" s="1099"/>
      <c r="BS123" s="1099"/>
      <c r="BT123" s="1099"/>
      <c r="BU123" s="1099"/>
      <c r="BV123" s="1099">
        <v>1751652915</v>
      </c>
      <c r="BW123" s="1099"/>
      <c r="BX123" s="1099"/>
      <c r="BY123" s="1099"/>
      <c r="BZ123" s="1099"/>
      <c r="CA123" s="1099">
        <v>1732527738</v>
      </c>
      <c r="CB123" s="1099"/>
      <c r="CC123" s="1099"/>
      <c r="CD123" s="1099"/>
      <c r="CE123" s="1099"/>
      <c r="CF123" s="1032"/>
      <c r="CG123" s="1033"/>
      <c r="CH123" s="1033"/>
      <c r="CI123" s="1033"/>
      <c r="CJ123" s="1034"/>
      <c r="CK123" s="1043"/>
      <c r="CL123" s="1044"/>
      <c r="CM123" s="1044"/>
      <c r="CN123" s="1044"/>
      <c r="CO123" s="1045"/>
      <c r="CP123" s="1053" t="s">
        <v>395</v>
      </c>
      <c r="CQ123" s="1054"/>
      <c r="CR123" s="1054"/>
      <c r="CS123" s="1054"/>
      <c r="CT123" s="1054"/>
      <c r="CU123" s="1054"/>
      <c r="CV123" s="1054"/>
      <c r="CW123" s="1054"/>
      <c r="CX123" s="1054"/>
      <c r="CY123" s="1054"/>
      <c r="CZ123" s="1054"/>
      <c r="DA123" s="1054"/>
      <c r="DB123" s="1054"/>
      <c r="DC123" s="1054"/>
      <c r="DD123" s="1054"/>
      <c r="DE123" s="1054"/>
      <c r="DF123" s="1055"/>
      <c r="DG123" s="991">
        <v>15465968</v>
      </c>
      <c r="DH123" s="992"/>
      <c r="DI123" s="992"/>
      <c r="DJ123" s="992"/>
      <c r="DK123" s="993"/>
      <c r="DL123" s="994">
        <v>14427576</v>
      </c>
      <c r="DM123" s="992"/>
      <c r="DN123" s="992"/>
      <c r="DO123" s="992"/>
      <c r="DP123" s="993"/>
      <c r="DQ123" s="994">
        <v>13513909</v>
      </c>
      <c r="DR123" s="992"/>
      <c r="DS123" s="992"/>
      <c r="DT123" s="992"/>
      <c r="DU123" s="993"/>
      <c r="DV123" s="995">
        <v>2.8</v>
      </c>
      <c r="DW123" s="996"/>
      <c r="DX123" s="996"/>
      <c r="DY123" s="996"/>
      <c r="DZ123" s="997"/>
    </row>
    <row r="124" spans="1:130" s="199" customFormat="1" ht="26.25" customHeight="1" thickBot="1">
      <c r="A124" s="1092"/>
      <c r="B124" s="979"/>
      <c r="C124" s="949" t="s">
        <v>440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452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153.9</v>
      </c>
      <c r="BR124" s="1061"/>
      <c r="BS124" s="1061"/>
      <c r="BT124" s="1061"/>
      <c r="BU124" s="1061"/>
      <c r="BV124" s="1061">
        <v>147.4</v>
      </c>
      <c r="BW124" s="1061"/>
      <c r="BX124" s="1061"/>
      <c r="BY124" s="1061"/>
      <c r="BZ124" s="1061"/>
      <c r="CA124" s="1061">
        <v>138.80000000000001</v>
      </c>
      <c r="CB124" s="1061"/>
      <c r="CC124" s="1061"/>
      <c r="CD124" s="1061"/>
      <c r="CE124" s="1061"/>
      <c r="CF124" s="1062"/>
      <c r="CG124" s="1063"/>
      <c r="CH124" s="1063"/>
      <c r="CI124" s="1063"/>
      <c r="CJ124" s="1064"/>
      <c r="CK124" s="1046"/>
      <c r="CL124" s="1046"/>
      <c r="CM124" s="1046"/>
      <c r="CN124" s="1046"/>
      <c r="CO124" s="1047"/>
      <c r="CP124" s="1053" t="s">
        <v>453</v>
      </c>
      <c r="CQ124" s="1054"/>
      <c r="CR124" s="1054"/>
      <c r="CS124" s="1054"/>
      <c r="CT124" s="1054"/>
      <c r="CU124" s="1054"/>
      <c r="CV124" s="1054"/>
      <c r="CW124" s="1054"/>
      <c r="CX124" s="1054"/>
      <c r="CY124" s="1054"/>
      <c r="CZ124" s="1054"/>
      <c r="DA124" s="1054"/>
      <c r="DB124" s="1054"/>
      <c r="DC124" s="1054"/>
      <c r="DD124" s="1054"/>
      <c r="DE124" s="1054"/>
      <c r="DF124" s="1055"/>
      <c r="DG124" s="1038">
        <v>2044225</v>
      </c>
      <c r="DH124" s="1017"/>
      <c r="DI124" s="1017"/>
      <c r="DJ124" s="1017"/>
      <c r="DK124" s="1018"/>
      <c r="DL124" s="1016">
        <v>1584372</v>
      </c>
      <c r="DM124" s="1017"/>
      <c r="DN124" s="1017"/>
      <c r="DO124" s="1017"/>
      <c r="DP124" s="1018"/>
      <c r="DQ124" s="1016">
        <v>1704656</v>
      </c>
      <c r="DR124" s="1017"/>
      <c r="DS124" s="1017"/>
      <c r="DT124" s="1017"/>
      <c r="DU124" s="1018"/>
      <c r="DV124" s="1019">
        <v>0.4</v>
      </c>
      <c r="DW124" s="1020"/>
      <c r="DX124" s="1020"/>
      <c r="DY124" s="1020"/>
      <c r="DZ124" s="1021"/>
    </row>
    <row r="125" spans="1:130" s="199" customFormat="1" ht="26.25" customHeight="1">
      <c r="A125" s="1092"/>
      <c r="B125" s="979"/>
      <c r="C125" s="949" t="s">
        <v>442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454</v>
      </c>
      <c r="CL125" s="1041"/>
      <c r="CM125" s="1041"/>
      <c r="CN125" s="1041"/>
      <c r="CO125" s="1042"/>
      <c r="CP125" s="973" t="s">
        <v>455</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c r="A126" s="1092"/>
      <c r="B126" s="979"/>
      <c r="C126" s="949" t="s">
        <v>444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456</v>
      </c>
      <c r="CQ126" s="983"/>
      <c r="CR126" s="983"/>
      <c r="CS126" s="983"/>
      <c r="CT126" s="983"/>
      <c r="CU126" s="983"/>
      <c r="CV126" s="983"/>
      <c r="CW126" s="983"/>
      <c r="CX126" s="983"/>
      <c r="CY126" s="983"/>
      <c r="CZ126" s="983"/>
      <c r="DA126" s="983"/>
      <c r="DB126" s="983"/>
      <c r="DC126" s="983"/>
      <c r="DD126" s="983"/>
      <c r="DE126" s="983"/>
      <c r="DF126" s="984"/>
      <c r="DG126" s="952">
        <v>35844253</v>
      </c>
      <c r="DH126" s="953"/>
      <c r="DI126" s="953"/>
      <c r="DJ126" s="953"/>
      <c r="DK126" s="953"/>
      <c r="DL126" s="953">
        <v>33259015</v>
      </c>
      <c r="DM126" s="953"/>
      <c r="DN126" s="953"/>
      <c r="DO126" s="953"/>
      <c r="DP126" s="953"/>
      <c r="DQ126" s="953">
        <v>26573786</v>
      </c>
      <c r="DR126" s="953"/>
      <c r="DS126" s="953"/>
      <c r="DT126" s="953"/>
      <c r="DU126" s="953"/>
      <c r="DV126" s="954">
        <v>5.5</v>
      </c>
      <c r="DW126" s="954"/>
      <c r="DX126" s="954"/>
      <c r="DY126" s="954"/>
      <c r="DZ126" s="955"/>
    </row>
    <row r="127" spans="1:130" s="199" customFormat="1" ht="26.25" customHeight="1">
      <c r="A127" s="1093"/>
      <c r="B127" s="981"/>
      <c r="C127" s="1035" t="s">
        <v>457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2604</v>
      </c>
      <c r="AB127" s="992"/>
      <c r="AC127" s="992"/>
      <c r="AD127" s="992"/>
      <c r="AE127" s="993"/>
      <c r="AF127" s="994">
        <v>2604</v>
      </c>
      <c r="AG127" s="992"/>
      <c r="AH127" s="992"/>
      <c r="AI127" s="992"/>
      <c r="AJ127" s="993"/>
      <c r="AK127" s="994">
        <v>2604</v>
      </c>
      <c r="AL127" s="992"/>
      <c r="AM127" s="992"/>
      <c r="AN127" s="992"/>
      <c r="AO127" s="993"/>
      <c r="AP127" s="995">
        <v>0</v>
      </c>
      <c r="AQ127" s="996"/>
      <c r="AR127" s="996"/>
      <c r="AS127" s="996"/>
      <c r="AT127" s="997"/>
      <c r="AU127" s="235"/>
      <c r="AV127" s="235"/>
      <c r="AW127" s="235"/>
      <c r="AX127" s="1065" t="s">
        <v>458</v>
      </c>
      <c r="AY127" s="1066"/>
      <c r="AZ127" s="1066"/>
      <c r="BA127" s="1066"/>
      <c r="BB127" s="1066"/>
      <c r="BC127" s="1066"/>
      <c r="BD127" s="1066"/>
      <c r="BE127" s="1067"/>
      <c r="BF127" s="1068" t="s">
        <v>459</v>
      </c>
      <c r="BG127" s="1066"/>
      <c r="BH127" s="1066"/>
      <c r="BI127" s="1066"/>
      <c r="BJ127" s="1066"/>
      <c r="BK127" s="1066"/>
      <c r="BL127" s="1067"/>
      <c r="BM127" s="1068" t="s">
        <v>460</v>
      </c>
      <c r="BN127" s="1066"/>
      <c r="BO127" s="1066"/>
      <c r="BP127" s="1066"/>
      <c r="BQ127" s="1066"/>
      <c r="BR127" s="1066"/>
      <c r="BS127" s="1067"/>
      <c r="BT127" s="1068" t="s">
        <v>461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462</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c r="A128" s="1076" t="s">
        <v>463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464</v>
      </c>
      <c r="X128" s="1078"/>
      <c r="Y128" s="1078"/>
      <c r="Z128" s="1079"/>
      <c r="AA128" s="1080">
        <v>59719528</v>
      </c>
      <c r="AB128" s="1081"/>
      <c r="AC128" s="1081"/>
      <c r="AD128" s="1081"/>
      <c r="AE128" s="1082"/>
      <c r="AF128" s="1083">
        <v>58166352</v>
      </c>
      <c r="AG128" s="1081"/>
      <c r="AH128" s="1081"/>
      <c r="AI128" s="1081"/>
      <c r="AJ128" s="1082"/>
      <c r="AK128" s="1083">
        <v>59694188</v>
      </c>
      <c r="AL128" s="1081"/>
      <c r="AM128" s="1081"/>
      <c r="AN128" s="1081"/>
      <c r="AO128" s="1082"/>
      <c r="AP128" s="1084"/>
      <c r="AQ128" s="1085"/>
      <c r="AR128" s="1085"/>
      <c r="AS128" s="1085"/>
      <c r="AT128" s="1086"/>
      <c r="AU128" s="235"/>
      <c r="AV128" s="235"/>
      <c r="AW128" s="235"/>
      <c r="AX128" s="921" t="s">
        <v>465</v>
      </c>
      <c r="AY128" s="922"/>
      <c r="AZ128" s="922"/>
      <c r="BA128" s="922"/>
      <c r="BB128" s="922"/>
      <c r="BC128" s="922"/>
      <c r="BD128" s="922"/>
      <c r="BE128" s="923"/>
      <c r="BF128" s="1087" t="s">
        <v>111</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466</v>
      </c>
      <c r="CQ128" s="1070"/>
      <c r="CR128" s="1070"/>
      <c r="CS128" s="1070"/>
      <c r="CT128" s="1070"/>
      <c r="CU128" s="1070"/>
      <c r="CV128" s="1070"/>
      <c r="CW128" s="1070"/>
      <c r="CX128" s="1070"/>
      <c r="CY128" s="1070"/>
      <c r="CZ128" s="1070"/>
      <c r="DA128" s="1070"/>
      <c r="DB128" s="1070"/>
      <c r="DC128" s="1070"/>
      <c r="DD128" s="1070"/>
      <c r="DE128" s="1070"/>
      <c r="DF128" s="1071"/>
      <c r="DG128" s="1072">
        <v>769313</v>
      </c>
      <c r="DH128" s="1073"/>
      <c r="DI128" s="1073"/>
      <c r="DJ128" s="1073"/>
      <c r="DK128" s="1073"/>
      <c r="DL128" s="1073">
        <v>631357</v>
      </c>
      <c r="DM128" s="1073"/>
      <c r="DN128" s="1073"/>
      <c r="DO128" s="1073"/>
      <c r="DP128" s="1073"/>
      <c r="DQ128" s="1073">
        <v>453567</v>
      </c>
      <c r="DR128" s="1073"/>
      <c r="DS128" s="1073"/>
      <c r="DT128" s="1073"/>
      <c r="DU128" s="1073"/>
      <c r="DV128" s="1074">
        <v>0.1</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467</v>
      </c>
      <c r="X129" s="1107"/>
      <c r="Y129" s="1107"/>
      <c r="Z129" s="1108"/>
      <c r="AA129" s="991">
        <v>551685973</v>
      </c>
      <c r="AB129" s="992"/>
      <c r="AC129" s="992"/>
      <c r="AD129" s="992"/>
      <c r="AE129" s="993"/>
      <c r="AF129" s="994">
        <v>561311913</v>
      </c>
      <c r="AG129" s="992"/>
      <c r="AH129" s="992"/>
      <c r="AI129" s="992"/>
      <c r="AJ129" s="993"/>
      <c r="AK129" s="994">
        <v>566986166</v>
      </c>
      <c r="AL129" s="992"/>
      <c r="AM129" s="992"/>
      <c r="AN129" s="992"/>
      <c r="AO129" s="993"/>
      <c r="AP129" s="1109"/>
      <c r="AQ129" s="1110"/>
      <c r="AR129" s="1110"/>
      <c r="AS129" s="1110"/>
      <c r="AT129" s="1111"/>
      <c r="AU129" s="237"/>
      <c r="AV129" s="237"/>
      <c r="AW129" s="237"/>
      <c r="AX129" s="1100" t="s">
        <v>468</v>
      </c>
      <c r="AY129" s="983"/>
      <c r="AZ129" s="983"/>
      <c r="BA129" s="983"/>
      <c r="BB129" s="983"/>
      <c r="BC129" s="983"/>
      <c r="BD129" s="983"/>
      <c r="BE129" s="984"/>
      <c r="BF129" s="1101" t="s">
        <v>111</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470</v>
      </c>
      <c r="X130" s="1107"/>
      <c r="Y130" s="1107"/>
      <c r="Z130" s="1108"/>
      <c r="AA130" s="991">
        <v>77390694</v>
      </c>
      <c r="AB130" s="992"/>
      <c r="AC130" s="992"/>
      <c r="AD130" s="992"/>
      <c r="AE130" s="993"/>
      <c r="AF130" s="994">
        <v>79600487</v>
      </c>
      <c r="AG130" s="992"/>
      <c r="AH130" s="992"/>
      <c r="AI130" s="992"/>
      <c r="AJ130" s="993"/>
      <c r="AK130" s="994">
        <v>81588009</v>
      </c>
      <c r="AL130" s="992"/>
      <c r="AM130" s="992"/>
      <c r="AN130" s="992"/>
      <c r="AO130" s="993"/>
      <c r="AP130" s="1109"/>
      <c r="AQ130" s="1110"/>
      <c r="AR130" s="1110"/>
      <c r="AS130" s="1110"/>
      <c r="AT130" s="1111"/>
      <c r="AU130" s="237"/>
      <c r="AV130" s="237"/>
      <c r="AW130" s="237"/>
      <c r="AX130" s="1100" t="s">
        <v>471</v>
      </c>
      <c r="AY130" s="983"/>
      <c r="AZ130" s="983"/>
      <c r="BA130" s="983"/>
      <c r="BB130" s="983"/>
      <c r="BC130" s="983"/>
      <c r="BD130" s="983"/>
      <c r="BE130" s="984"/>
      <c r="BF130" s="1137">
        <v>11.8</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472</v>
      </c>
      <c r="X131" s="1145"/>
      <c r="Y131" s="1145"/>
      <c r="Z131" s="1146"/>
      <c r="AA131" s="1038">
        <v>474295279</v>
      </c>
      <c r="AB131" s="1017"/>
      <c r="AC131" s="1017"/>
      <c r="AD131" s="1017"/>
      <c r="AE131" s="1018"/>
      <c r="AF131" s="1016">
        <v>481711426</v>
      </c>
      <c r="AG131" s="1017"/>
      <c r="AH131" s="1017"/>
      <c r="AI131" s="1017"/>
      <c r="AJ131" s="1018"/>
      <c r="AK131" s="1016">
        <v>485398157</v>
      </c>
      <c r="AL131" s="1017"/>
      <c r="AM131" s="1017"/>
      <c r="AN131" s="1017"/>
      <c r="AO131" s="1018"/>
      <c r="AP131" s="1147"/>
      <c r="AQ131" s="1148"/>
      <c r="AR131" s="1148"/>
      <c r="AS131" s="1148"/>
      <c r="AT131" s="1149"/>
      <c r="AU131" s="237"/>
      <c r="AV131" s="237"/>
      <c r="AW131" s="237"/>
      <c r="AX131" s="1119" t="s">
        <v>473</v>
      </c>
      <c r="AY131" s="1070"/>
      <c r="AZ131" s="1070"/>
      <c r="BA131" s="1070"/>
      <c r="BB131" s="1070"/>
      <c r="BC131" s="1070"/>
      <c r="BD131" s="1070"/>
      <c r="BE131" s="1071"/>
      <c r="BF131" s="1120">
        <v>138.80000000000001</v>
      </c>
      <c r="BG131" s="1121"/>
      <c r="BH131" s="1121"/>
      <c r="BI131" s="1121"/>
      <c r="BJ131" s="1121"/>
      <c r="BK131" s="1121"/>
      <c r="BL131" s="1122"/>
      <c r="BM131" s="1120">
        <v>400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474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475</v>
      </c>
      <c r="W132" s="1130"/>
      <c r="X132" s="1130"/>
      <c r="Y132" s="1130"/>
      <c r="Z132" s="1131"/>
      <c r="AA132" s="1132">
        <v>13.36670273</v>
      </c>
      <c r="AB132" s="1133"/>
      <c r="AC132" s="1133"/>
      <c r="AD132" s="1133"/>
      <c r="AE132" s="1134"/>
      <c r="AF132" s="1135">
        <v>11.53227223</v>
      </c>
      <c r="AG132" s="1133"/>
      <c r="AH132" s="1133"/>
      <c r="AI132" s="1133"/>
      <c r="AJ132" s="1134"/>
      <c r="AK132" s="1135">
        <v>10.64889045</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476</v>
      </c>
      <c r="W133" s="1113"/>
      <c r="X133" s="1113"/>
      <c r="Y133" s="1113"/>
      <c r="Z133" s="1114"/>
      <c r="AA133" s="1115">
        <v>13</v>
      </c>
      <c r="AB133" s="1116"/>
      <c r="AC133" s="1116"/>
      <c r="AD133" s="1116"/>
      <c r="AE133" s="1117"/>
      <c r="AF133" s="1115">
        <v>12.7</v>
      </c>
      <c r="AG133" s="1116"/>
      <c r="AH133" s="1116"/>
      <c r="AI133" s="1116"/>
      <c r="AJ133" s="1117"/>
      <c r="AK133" s="1115">
        <v>11.8</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477</v>
      </c>
      <c r="B5" s="248"/>
      <c r="C5" s="248"/>
      <c r="D5" s="248"/>
      <c r="E5" s="248"/>
      <c r="F5" s="248"/>
      <c r="G5" s="248"/>
      <c r="H5" s="248"/>
      <c r="I5" s="248"/>
      <c r="J5" s="248"/>
      <c r="K5" s="248"/>
      <c r="L5" s="248"/>
      <c r="M5" s="248"/>
      <c r="N5" s="248"/>
      <c r="O5" s="249"/>
    </row>
    <row r="6" spans="1:16" ht="13.2">
      <c r="A6" s="250"/>
      <c r="B6" s="246"/>
      <c r="C6" s="246"/>
      <c r="D6" s="246"/>
      <c r="E6" s="246"/>
      <c r="F6" s="246"/>
      <c r="G6" s="251" t="s">
        <v>478</v>
      </c>
      <c r="H6" s="251"/>
      <c r="I6" s="251"/>
      <c r="J6" s="251"/>
      <c r="K6" s="246"/>
      <c r="L6" s="246"/>
      <c r="M6" s="246"/>
      <c r="N6" s="246"/>
    </row>
    <row r="7" spans="1:16" ht="13.2">
      <c r="A7" s="250"/>
      <c r="B7" s="246"/>
      <c r="C7" s="246"/>
      <c r="D7" s="246"/>
      <c r="E7" s="246"/>
      <c r="F7" s="246"/>
      <c r="G7" s="253"/>
      <c r="H7" s="254"/>
      <c r="I7" s="254"/>
      <c r="J7" s="255"/>
      <c r="K7" s="1153" t="s">
        <v>479</v>
      </c>
      <c r="L7" s="256"/>
      <c r="M7" s="257" t="s">
        <v>480</v>
      </c>
      <c r="N7" s="258"/>
    </row>
    <row r="8" spans="1:16" ht="13.2">
      <c r="A8" s="250"/>
      <c r="B8" s="246"/>
      <c r="C8" s="246"/>
      <c r="D8" s="246"/>
      <c r="E8" s="246"/>
      <c r="F8" s="246"/>
      <c r="G8" s="259"/>
      <c r="H8" s="260"/>
      <c r="I8" s="260"/>
      <c r="J8" s="261"/>
      <c r="K8" s="1154"/>
      <c r="L8" s="262" t="s">
        <v>481</v>
      </c>
      <c r="M8" s="263" t="s">
        <v>482</v>
      </c>
      <c r="N8" s="264" t="s">
        <v>483</v>
      </c>
    </row>
    <row r="9" spans="1:16" ht="13.2">
      <c r="A9" s="250"/>
      <c r="B9" s="246"/>
      <c r="C9" s="246"/>
      <c r="D9" s="246"/>
      <c r="E9" s="246"/>
      <c r="F9" s="246"/>
      <c r="G9" s="1155" t="s">
        <v>484</v>
      </c>
      <c r="H9" s="1156"/>
      <c r="I9" s="1156"/>
      <c r="J9" s="1157"/>
      <c r="K9" s="265">
        <v>161429460</v>
      </c>
      <c r="L9" s="266">
        <v>70827</v>
      </c>
      <c r="M9" s="267">
        <v>62452</v>
      </c>
      <c r="N9" s="268">
        <v>13.4</v>
      </c>
    </row>
    <row r="10" spans="1:16" ht="13.2">
      <c r="A10" s="250"/>
      <c r="B10" s="246"/>
      <c r="C10" s="246"/>
      <c r="D10" s="246"/>
      <c r="E10" s="246"/>
      <c r="F10" s="246"/>
      <c r="G10" s="1155" t="s">
        <v>485</v>
      </c>
      <c r="H10" s="1156"/>
      <c r="I10" s="1156"/>
      <c r="J10" s="1157"/>
      <c r="K10" s="269">
        <v>1577886</v>
      </c>
      <c r="L10" s="270">
        <v>692</v>
      </c>
      <c r="M10" s="271">
        <v>1462</v>
      </c>
      <c r="N10" s="272">
        <v>-52.7</v>
      </c>
    </row>
    <row r="11" spans="1:16" ht="13.5" customHeight="1">
      <c r="A11" s="250"/>
      <c r="B11" s="246"/>
      <c r="C11" s="246"/>
      <c r="D11" s="246"/>
      <c r="E11" s="246"/>
      <c r="F11" s="246"/>
      <c r="G11" s="1155" t="s">
        <v>486</v>
      </c>
      <c r="H11" s="1156"/>
      <c r="I11" s="1156"/>
      <c r="J11" s="1157"/>
      <c r="K11" s="269">
        <v>2394</v>
      </c>
      <c r="L11" s="270">
        <v>1</v>
      </c>
      <c r="M11" s="271">
        <v>131</v>
      </c>
      <c r="N11" s="272">
        <v>-99.2</v>
      </c>
    </row>
    <row r="12" spans="1:16" ht="13.5" customHeight="1">
      <c r="A12" s="250"/>
      <c r="B12" s="246"/>
      <c r="C12" s="246"/>
      <c r="D12" s="246"/>
      <c r="E12" s="246"/>
      <c r="F12" s="246"/>
      <c r="G12" s="1155" t="s">
        <v>487</v>
      </c>
      <c r="H12" s="1156"/>
      <c r="I12" s="1156"/>
      <c r="J12" s="1157"/>
      <c r="K12" s="269">
        <v>7254035</v>
      </c>
      <c r="L12" s="270">
        <v>3183</v>
      </c>
      <c r="M12" s="271">
        <v>1277</v>
      </c>
      <c r="N12" s="272">
        <v>149.30000000000001</v>
      </c>
    </row>
    <row r="13" spans="1:16" ht="13.5" customHeight="1">
      <c r="A13" s="250"/>
      <c r="B13" s="246"/>
      <c r="C13" s="246"/>
      <c r="D13" s="246"/>
      <c r="E13" s="246"/>
      <c r="F13" s="246"/>
      <c r="G13" s="1155" t="s">
        <v>488</v>
      </c>
      <c r="H13" s="1156"/>
      <c r="I13" s="1156"/>
      <c r="J13" s="1157"/>
      <c r="K13" s="269" t="s">
        <v>489</v>
      </c>
      <c r="L13" s="270" t="s">
        <v>489</v>
      </c>
      <c r="M13" s="271">
        <v>5</v>
      </c>
      <c r="N13" s="272" t="s">
        <v>489</v>
      </c>
    </row>
    <row r="14" spans="1:16" ht="13.5" customHeight="1">
      <c r="A14" s="250"/>
      <c r="B14" s="246"/>
      <c r="C14" s="246"/>
      <c r="D14" s="246"/>
      <c r="E14" s="246"/>
      <c r="F14" s="246"/>
      <c r="G14" s="1155" t="s">
        <v>490</v>
      </c>
      <c r="H14" s="1156"/>
      <c r="I14" s="1156"/>
      <c r="J14" s="1157"/>
      <c r="K14" s="269">
        <v>5702247</v>
      </c>
      <c r="L14" s="270">
        <v>2502</v>
      </c>
      <c r="M14" s="271">
        <v>1919</v>
      </c>
      <c r="N14" s="272">
        <v>30.4</v>
      </c>
    </row>
    <row r="15" spans="1:16" ht="13.5" customHeight="1">
      <c r="A15" s="250"/>
      <c r="B15" s="246"/>
      <c r="C15" s="246"/>
      <c r="D15" s="246"/>
      <c r="E15" s="246"/>
      <c r="F15" s="246"/>
      <c r="G15" s="1155" t="s">
        <v>491</v>
      </c>
      <c r="H15" s="1156"/>
      <c r="I15" s="1156"/>
      <c r="J15" s="1157"/>
      <c r="K15" s="269">
        <v>2786819</v>
      </c>
      <c r="L15" s="270">
        <v>1223</v>
      </c>
      <c r="M15" s="271">
        <v>1219</v>
      </c>
      <c r="N15" s="272">
        <v>0.3</v>
      </c>
    </row>
    <row r="16" spans="1:16" ht="13.2">
      <c r="A16" s="250"/>
      <c r="B16" s="246"/>
      <c r="C16" s="246"/>
      <c r="D16" s="246"/>
      <c r="E16" s="246"/>
      <c r="F16" s="246"/>
      <c r="G16" s="1158" t="s">
        <v>492</v>
      </c>
      <c r="H16" s="1159"/>
      <c r="I16" s="1159"/>
      <c r="J16" s="1160"/>
      <c r="K16" s="270">
        <v>-12255649</v>
      </c>
      <c r="L16" s="270">
        <v>-5377</v>
      </c>
      <c r="M16" s="271">
        <v>-4920</v>
      </c>
      <c r="N16" s="272">
        <v>9.3000000000000007</v>
      </c>
    </row>
    <row r="17" spans="1:16" ht="13.2">
      <c r="A17" s="250"/>
      <c r="B17" s="246"/>
      <c r="C17" s="246"/>
      <c r="D17" s="246"/>
      <c r="E17" s="246"/>
      <c r="F17" s="246"/>
      <c r="G17" s="1158" t="s">
        <v>170</v>
      </c>
      <c r="H17" s="1159"/>
      <c r="I17" s="1159"/>
      <c r="J17" s="1160"/>
      <c r="K17" s="270">
        <v>166497192</v>
      </c>
      <c r="L17" s="270">
        <v>73051</v>
      </c>
      <c r="M17" s="271">
        <v>63546</v>
      </c>
      <c r="N17" s="272">
        <v>15</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493</v>
      </c>
      <c r="H19" s="246"/>
      <c r="I19" s="246"/>
      <c r="J19" s="246"/>
      <c r="K19" s="246"/>
      <c r="L19" s="246"/>
      <c r="M19" s="246"/>
      <c r="N19" s="246"/>
    </row>
    <row r="20" spans="1:16" ht="13.2">
      <c r="A20" s="250"/>
      <c r="B20" s="246"/>
      <c r="C20" s="246"/>
      <c r="D20" s="246"/>
      <c r="E20" s="246"/>
      <c r="F20" s="246"/>
      <c r="G20" s="274"/>
      <c r="H20" s="275"/>
      <c r="I20" s="275"/>
      <c r="J20" s="276"/>
      <c r="K20" s="277" t="s">
        <v>494</v>
      </c>
      <c r="L20" s="278" t="s">
        <v>495</v>
      </c>
      <c r="M20" s="279" t="s">
        <v>496</v>
      </c>
      <c r="N20" s="280"/>
    </row>
    <row r="21" spans="1:16" s="286" customFormat="1" ht="13.2">
      <c r="A21" s="281"/>
      <c r="B21" s="251"/>
      <c r="C21" s="251"/>
      <c r="D21" s="251"/>
      <c r="E21" s="251"/>
      <c r="F21" s="251"/>
      <c r="G21" s="1150" t="s">
        <v>497</v>
      </c>
      <c r="H21" s="1151"/>
      <c r="I21" s="1151"/>
      <c r="J21" s="1152"/>
      <c r="K21" s="282">
        <v>11.48</v>
      </c>
      <c r="L21" s="283">
        <v>10.75</v>
      </c>
      <c r="M21" s="284">
        <v>0.73</v>
      </c>
      <c r="N21" s="251"/>
      <c r="O21" s="285"/>
      <c r="P21" s="281"/>
    </row>
    <row r="22" spans="1:16" s="286" customFormat="1" ht="13.2">
      <c r="A22" s="281"/>
      <c r="B22" s="251"/>
      <c r="C22" s="251"/>
      <c r="D22" s="251"/>
      <c r="E22" s="251"/>
      <c r="F22" s="251"/>
      <c r="G22" s="1150" t="s">
        <v>498</v>
      </c>
      <c r="H22" s="1151"/>
      <c r="I22" s="1151"/>
      <c r="J22" s="1152"/>
      <c r="K22" s="287">
        <v>99.7</v>
      </c>
      <c r="L22" s="288">
        <v>99.9</v>
      </c>
      <c r="M22" s="289">
        <v>-0.2</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499</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500</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501</v>
      </c>
      <c r="H29" s="251"/>
      <c r="I29" s="251"/>
      <c r="J29" s="251"/>
      <c r="K29" s="246"/>
      <c r="L29" s="246"/>
      <c r="M29" s="246"/>
      <c r="N29" s="246"/>
      <c r="O29" s="295"/>
    </row>
    <row r="30" spans="1:16" ht="13.2">
      <c r="A30" s="250"/>
      <c r="B30" s="246"/>
      <c r="C30" s="246"/>
      <c r="D30" s="246"/>
      <c r="E30" s="246"/>
      <c r="F30" s="246"/>
      <c r="G30" s="253"/>
      <c r="H30" s="254"/>
      <c r="I30" s="254"/>
      <c r="J30" s="255"/>
      <c r="K30" s="1153" t="s">
        <v>479</v>
      </c>
      <c r="L30" s="256"/>
      <c r="M30" s="257" t="s">
        <v>480</v>
      </c>
      <c r="N30" s="258"/>
    </row>
    <row r="31" spans="1:16" ht="13.2">
      <c r="A31" s="250"/>
      <c r="B31" s="246"/>
      <c r="C31" s="246"/>
      <c r="D31" s="246"/>
      <c r="E31" s="246"/>
      <c r="F31" s="246"/>
      <c r="G31" s="259"/>
      <c r="H31" s="260"/>
      <c r="I31" s="260"/>
      <c r="J31" s="261"/>
      <c r="K31" s="1154"/>
      <c r="L31" s="262" t="s">
        <v>481</v>
      </c>
      <c r="M31" s="263" t="s">
        <v>482</v>
      </c>
      <c r="N31" s="264" t="s">
        <v>483</v>
      </c>
    </row>
    <row r="32" spans="1:16" ht="27" customHeight="1">
      <c r="A32" s="250"/>
      <c r="B32" s="246"/>
      <c r="C32" s="246"/>
      <c r="D32" s="246"/>
      <c r="E32" s="246"/>
      <c r="F32" s="246"/>
      <c r="G32" s="1166" t="s">
        <v>502</v>
      </c>
      <c r="H32" s="1167"/>
      <c r="I32" s="1167"/>
      <c r="J32" s="1168"/>
      <c r="K32" s="296">
        <v>78751717</v>
      </c>
      <c r="L32" s="296">
        <v>34552</v>
      </c>
      <c r="M32" s="297">
        <v>33321</v>
      </c>
      <c r="N32" s="298">
        <v>3.7</v>
      </c>
    </row>
    <row r="33" spans="1:16" ht="13.5" customHeight="1">
      <c r="A33" s="250"/>
      <c r="B33" s="246"/>
      <c r="C33" s="246"/>
      <c r="D33" s="246"/>
      <c r="E33" s="246"/>
      <c r="F33" s="246"/>
      <c r="G33" s="1166" t="s">
        <v>503</v>
      </c>
      <c r="H33" s="1167"/>
      <c r="I33" s="1167"/>
      <c r="J33" s="1168"/>
      <c r="K33" s="296">
        <v>13734394</v>
      </c>
      <c r="L33" s="296">
        <v>6026</v>
      </c>
      <c r="M33" s="297">
        <v>3258</v>
      </c>
      <c r="N33" s="298">
        <v>85</v>
      </c>
    </row>
    <row r="34" spans="1:16" ht="27" customHeight="1">
      <c r="A34" s="250"/>
      <c r="B34" s="246"/>
      <c r="C34" s="246"/>
      <c r="D34" s="246"/>
      <c r="E34" s="246"/>
      <c r="F34" s="246"/>
      <c r="G34" s="1166" t="s">
        <v>504</v>
      </c>
      <c r="H34" s="1167"/>
      <c r="I34" s="1167"/>
      <c r="J34" s="1168"/>
      <c r="K34" s="296">
        <v>52958754</v>
      </c>
      <c r="L34" s="296">
        <v>23236</v>
      </c>
      <c r="M34" s="297">
        <v>20639</v>
      </c>
      <c r="N34" s="298">
        <v>12.6</v>
      </c>
    </row>
    <row r="35" spans="1:16" ht="27" customHeight="1">
      <c r="A35" s="250"/>
      <c r="B35" s="246"/>
      <c r="C35" s="246"/>
      <c r="D35" s="246"/>
      <c r="E35" s="246"/>
      <c r="F35" s="246"/>
      <c r="G35" s="1166" t="s">
        <v>505</v>
      </c>
      <c r="H35" s="1167"/>
      <c r="I35" s="1167"/>
      <c r="J35" s="1168"/>
      <c r="K35" s="296">
        <v>43190492</v>
      </c>
      <c r="L35" s="296">
        <v>18950</v>
      </c>
      <c r="M35" s="297">
        <v>12279</v>
      </c>
      <c r="N35" s="298">
        <v>54.3</v>
      </c>
    </row>
    <row r="36" spans="1:16" ht="27" customHeight="1">
      <c r="A36" s="250"/>
      <c r="B36" s="246"/>
      <c r="C36" s="246"/>
      <c r="D36" s="246"/>
      <c r="E36" s="246"/>
      <c r="F36" s="246"/>
      <c r="G36" s="1166" t="s">
        <v>506</v>
      </c>
      <c r="H36" s="1167"/>
      <c r="I36" s="1167"/>
      <c r="J36" s="1168"/>
      <c r="K36" s="296">
        <v>4008277</v>
      </c>
      <c r="L36" s="296">
        <v>1759</v>
      </c>
      <c r="M36" s="297">
        <v>229</v>
      </c>
      <c r="N36" s="298">
        <v>668.1</v>
      </c>
    </row>
    <row r="37" spans="1:16" ht="13.5" customHeight="1">
      <c r="A37" s="250"/>
      <c r="B37" s="246"/>
      <c r="C37" s="246"/>
      <c r="D37" s="246"/>
      <c r="E37" s="246"/>
      <c r="F37" s="246"/>
      <c r="G37" s="1166" t="s">
        <v>507</v>
      </c>
      <c r="H37" s="1167"/>
      <c r="I37" s="1167"/>
      <c r="J37" s="1168"/>
      <c r="K37" s="296">
        <v>328081</v>
      </c>
      <c r="L37" s="296">
        <v>144</v>
      </c>
      <c r="M37" s="297">
        <v>1150</v>
      </c>
      <c r="N37" s="298">
        <v>-87.5</v>
      </c>
    </row>
    <row r="38" spans="1:16" ht="27" customHeight="1">
      <c r="A38" s="250"/>
      <c r="B38" s="246"/>
      <c r="C38" s="246"/>
      <c r="D38" s="246"/>
      <c r="E38" s="246"/>
      <c r="F38" s="246"/>
      <c r="G38" s="1169" t="s">
        <v>508</v>
      </c>
      <c r="H38" s="1170"/>
      <c r="I38" s="1170"/>
      <c r="J38" s="1171"/>
      <c r="K38" s="299" t="s">
        <v>489</v>
      </c>
      <c r="L38" s="299" t="s">
        <v>489</v>
      </c>
      <c r="M38" s="300">
        <v>1</v>
      </c>
      <c r="N38" s="301" t="s">
        <v>489</v>
      </c>
      <c r="O38" s="295"/>
    </row>
    <row r="39" spans="1:16" ht="13.2">
      <c r="A39" s="250"/>
      <c r="B39" s="246"/>
      <c r="C39" s="246"/>
      <c r="D39" s="246"/>
      <c r="E39" s="246"/>
      <c r="F39" s="246"/>
      <c r="G39" s="1169" t="s">
        <v>509</v>
      </c>
      <c r="H39" s="1170"/>
      <c r="I39" s="1170"/>
      <c r="J39" s="1171"/>
      <c r="K39" s="302">
        <v>-59694188</v>
      </c>
      <c r="L39" s="302">
        <v>-26191</v>
      </c>
      <c r="M39" s="303">
        <v>-17392</v>
      </c>
      <c r="N39" s="304">
        <v>50.6</v>
      </c>
      <c r="O39" s="295"/>
    </row>
    <row r="40" spans="1:16" ht="27" customHeight="1">
      <c r="A40" s="250"/>
      <c r="B40" s="246"/>
      <c r="C40" s="246"/>
      <c r="D40" s="246"/>
      <c r="E40" s="246"/>
      <c r="F40" s="246"/>
      <c r="G40" s="1166" t="s">
        <v>510</v>
      </c>
      <c r="H40" s="1167"/>
      <c r="I40" s="1167"/>
      <c r="J40" s="1168"/>
      <c r="K40" s="302">
        <v>-81588009</v>
      </c>
      <c r="L40" s="302">
        <v>-35797</v>
      </c>
      <c r="M40" s="303">
        <v>-34463</v>
      </c>
      <c r="N40" s="304">
        <v>3.9</v>
      </c>
      <c r="O40" s="295"/>
    </row>
    <row r="41" spans="1:16" ht="13.2">
      <c r="A41" s="250"/>
      <c r="B41" s="246"/>
      <c r="C41" s="246"/>
      <c r="D41" s="246"/>
      <c r="E41" s="246"/>
      <c r="F41" s="246"/>
      <c r="G41" s="1172" t="s">
        <v>281</v>
      </c>
      <c r="H41" s="1173"/>
      <c r="I41" s="1173"/>
      <c r="J41" s="1174"/>
      <c r="K41" s="296">
        <v>51689518</v>
      </c>
      <c r="L41" s="302">
        <v>22679</v>
      </c>
      <c r="M41" s="303">
        <v>19023</v>
      </c>
      <c r="N41" s="304">
        <v>19.2</v>
      </c>
      <c r="O41" s="295"/>
    </row>
    <row r="42" spans="1:16" ht="13.2">
      <c r="A42" s="250"/>
      <c r="B42" s="246"/>
      <c r="C42" s="246"/>
      <c r="D42" s="246"/>
      <c r="E42" s="246"/>
      <c r="F42" s="246"/>
      <c r="G42" s="305" t="s">
        <v>511</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ht="13.2">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61" t="s">
        <v>479</v>
      </c>
      <c r="J49" s="1163" t="s">
        <v>514</v>
      </c>
      <c r="K49" s="1164"/>
      <c r="L49" s="1164"/>
      <c r="M49" s="1164"/>
      <c r="N49" s="1165"/>
    </row>
    <row r="50" spans="1:14" ht="13.2">
      <c r="A50" s="250"/>
      <c r="B50" s="246"/>
      <c r="C50" s="246"/>
      <c r="D50" s="246"/>
      <c r="E50" s="246"/>
      <c r="F50" s="246"/>
      <c r="G50" s="314"/>
      <c r="H50" s="315"/>
      <c r="I50" s="1162"/>
      <c r="J50" s="316" t="s">
        <v>515</v>
      </c>
      <c r="K50" s="317" t="s">
        <v>516</v>
      </c>
      <c r="L50" s="318" t="s">
        <v>517</v>
      </c>
      <c r="M50" s="319" t="s">
        <v>518</v>
      </c>
      <c r="N50" s="320" t="s">
        <v>519</v>
      </c>
    </row>
    <row r="51" spans="1:14" ht="13.2">
      <c r="A51" s="250"/>
      <c r="B51" s="246"/>
      <c r="C51" s="246"/>
      <c r="D51" s="246"/>
      <c r="E51" s="246"/>
      <c r="F51" s="246"/>
      <c r="G51" s="312" t="s">
        <v>520</v>
      </c>
      <c r="H51" s="313"/>
      <c r="I51" s="321">
        <v>71904698</v>
      </c>
      <c r="J51" s="322">
        <v>31991</v>
      </c>
      <c r="K51" s="323">
        <v>-17</v>
      </c>
      <c r="L51" s="324">
        <v>47129</v>
      </c>
      <c r="M51" s="325">
        <v>-3.4</v>
      </c>
      <c r="N51" s="326">
        <v>-13.6</v>
      </c>
    </row>
    <row r="52" spans="1:14" ht="13.2">
      <c r="A52" s="250"/>
      <c r="B52" s="246"/>
      <c r="C52" s="246"/>
      <c r="D52" s="246"/>
      <c r="E52" s="246"/>
      <c r="F52" s="246"/>
      <c r="G52" s="327"/>
      <c r="H52" s="328" t="s">
        <v>521</v>
      </c>
      <c r="I52" s="329">
        <v>31282703</v>
      </c>
      <c r="J52" s="330">
        <v>13918</v>
      </c>
      <c r="K52" s="331">
        <v>-30</v>
      </c>
      <c r="L52" s="332">
        <v>23069</v>
      </c>
      <c r="M52" s="333">
        <v>-10.199999999999999</v>
      </c>
      <c r="N52" s="334">
        <v>-19.8</v>
      </c>
    </row>
    <row r="53" spans="1:14" ht="13.2">
      <c r="A53" s="250"/>
      <c r="B53" s="246"/>
      <c r="C53" s="246"/>
      <c r="D53" s="246"/>
      <c r="E53" s="246"/>
      <c r="F53" s="246"/>
      <c r="G53" s="312" t="s">
        <v>522</v>
      </c>
      <c r="H53" s="313"/>
      <c r="I53" s="321">
        <v>90609618</v>
      </c>
      <c r="J53" s="322">
        <v>40184</v>
      </c>
      <c r="K53" s="323">
        <v>25.6</v>
      </c>
      <c r="L53" s="324">
        <v>50848</v>
      </c>
      <c r="M53" s="325">
        <v>7.9</v>
      </c>
      <c r="N53" s="326">
        <v>17.7</v>
      </c>
    </row>
    <row r="54" spans="1:14" ht="13.2">
      <c r="A54" s="250"/>
      <c r="B54" s="246"/>
      <c r="C54" s="246"/>
      <c r="D54" s="246"/>
      <c r="E54" s="246"/>
      <c r="F54" s="246"/>
      <c r="G54" s="327"/>
      <c r="H54" s="328" t="s">
        <v>521</v>
      </c>
      <c r="I54" s="329">
        <v>43572675</v>
      </c>
      <c r="J54" s="330">
        <v>19324</v>
      </c>
      <c r="K54" s="331">
        <v>38.799999999999997</v>
      </c>
      <c r="L54" s="332">
        <v>22583</v>
      </c>
      <c r="M54" s="333">
        <v>-2.1</v>
      </c>
      <c r="N54" s="334">
        <v>40.9</v>
      </c>
    </row>
    <row r="55" spans="1:14" ht="13.2">
      <c r="A55" s="250"/>
      <c r="B55" s="246"/>
      <c r="C55" s="246"/>
      <c r="D55" s="246"/>
      <c r="E55" s="246"/>
      <c r="F55" s="246"/>
      <c r="G55" s="312" t="s">
        <v>523</v>
      </c>
      <c r="H55" s="313"/>
      <c r="I55" s="321">
        <v>98801637</v>
      </c>
      <c r="J55" s="322">
        <v>43709</v>
      </c>
      <c r="K55" s="323">
        <v>8.8000000000000007</v>
      </c>
      <c r="L55" s="324">
        <v>53572</v>
      </c>
      <c r="M55" s="325">
        <v>5.4</v>
      </c>
      <c r="N55" s="326">
        <v>3.4</v>
      </c>
    </row>
    <row r="56" spans="1:14" ht="13.2">
      <c r="A56" s="250"/>
      <c r="B56" s="246"/>
      <c r="C56" s="246"/>
      <c r="D56" s="246"/>
      <c r="E56" s="246"/>
      <c r="F56" s="246"/>
      <c r="G56" s="327"/>
      <c r="H56" s="328" t="s">
        <v>521</v>
      </c>
      <c r="I56" s="329">
        <v>44255817</v>
      </c>
      <c r="J56" s="330">
        <v>19578</v>
      </c>
      <c r="K56" s="331">
        <v>1.3</v>
      </c>
      <c r="L56" s="332">
        <v>25259</v>
      </c>
      <c r="M56" s="333">
        <v>11.8</v>
      </c>
      <c r="N56" s="334">
        <v>-10.5</v>
      </c>
    </row>
    <row r="57" spans="1:14" ht="13.2">
      <c r="A57" s="250"/>
      <c r="B57" s="246"/>
      <c r="C57" s="246"/>
      <c r="D57" s="246"/>
      <c r="E57" s="246"/>
      <c r="F57" s="246"/>
      <c r="G57" s="312" t="s">
        <v>524</v>
      </c>
      <c r="H57" s="313"/>
      <c r="I57" s="321">
        <v>82874024</v>
      </c>
      <c r="J57" s="322">
        <v>36517</v>
      </c>
      <c r="K57" s="323">
        <v>-16.5</v>
      </c>
      <c r="L57" s="324">
        <v>51898</v>
      </c>
      <c r="M57" s="325">
        <v>-3.1</v>
      </c>
      <c r="N57" s="326">
        <v>-13.4</v>
      </c>
    </row>
    <row r="58" spans="1:14" ht="13.2">
      <c r="A58" s="250"/>
      <c r="B58" s="246"/>
      <c r="C58" s="246"/>
      <c r="D58" s="246"/>
      <c r="E58" s="246"/>
      <c r="F58" s="246"/>
      <c r="G58" s="327"/>
      <c r="H58" s="328" t="s">
        <v>521</v>
      </c>
      <c r="I58" s="329">
        <v>42940365</v>
      </c>
      <c r="J58" s="330">
        <v>18921</v>
      </c>
      <c r="K58" s="331">
        <v>-3.4</v>
      </c>
      <c r="L58" s="332">
        <v>25986</v>
      </c>
      <c r="M58" s="333">
        <v>2.9</v>
      </c>
      <c r="N58" s="334">
        <v>-6.3</v>
      </c>
    </row>
    <row r="59" spans="1:14" ht="13.2">
      <c r="A59" s="250"/>
      <c r="B59" s="246"/>
      <c r="C59" s="246"/>
      <c r="D59" s="246"/>
      <c r="E59" s="246"/>
      <c r="F59" s="246"/>
      <c r="G59" s="312" t="s">
        <v>525</v>
      </c>
      <c r="H59" s="313"/>
      <c r="I59" s="321">
        <v>93557031</v>
      </c>
      <c r="J59" s="322">
        <v>41048</v>
      </c>
      <c r="K59" s="323">
        <v>12.4</v>
      </c>
      <c r="L59" s="324">
        <v>51684</v>
      </c>
      <c r="M59" s="325">
        <v>-0.4</v>
      </c>
      <c r="N59" s="326">
        <v>12.8</v>
      </c>
    </row>
    <row r="60" spans="1:14" ht="13.2">
      <c r="A60" s="250"/>
      <c r="B60" s="246"/>
      <c r="C60" s="246"/>
      <c r="D60" s="246"/>
      <c r="E60" s="246"/>
      <c r="F60" s="246"/>
      <c r="G60" s="327"/>
      <c r="H60" s="328" t="s">
        <v>521</v>
      </c>
      <c r="I60" s="335">
        <v>44290016</v>
      </c>
      <c r="J60" s="330">
        <v>19432</v>
      </c>
      <c r="K60" s="331">
        <v>2.7</v>
      </c>
      <c r="L60" s="332">
        <v>26671</v>
      </c>
      <c r="M60" s="333">
        <v>2.6</v>
      </c>
      <c r="N60" s="334">
        <v>0.1</v>
      </c>
    </row>
    <row r="61" spans="1:14" ht="13.2">
      <c r="A61" s="250"/>
      <c r="B61" s="246"/>
      <c r="C61" s="246"/>
      <c r="D61" s="246"/>
      <c r="E61" s="246"/>
      <c r="F61" s="246"/>
      <c r="G61" s="312" t="s">
        <v>526</v>
      </c>
      <c r="H61" s="336"/>
      <c r="I61" s="337">
        <v>87549402</v>
      </c>
      <c r="J61" s="338">
        <v>38690</v>
      </c>
      <c r="K61" s="339">
        <v>2.7</v>
      </c>
      <c r="L61" s="340">
        <v>51026</v>
      </c>
      <c r="M61" s="341">
        <v>1.3</v>
      </c>
      <c r="N61" s="326">
        <v>1.4</v>
      </c>
    </row>
    <row r="62" spans="1:14" ht="13.2">
      <c r="A62" s="250"/>
      <c r="B62" s="246"/>
      <c r="C62" s="246"/>
      <c r="D62" s="246"/>
      <c r="E62" s="246"/>
      <c r="F62" s="246"/>
      <c r="G62" s="327"/>
      <c r="H62" s="328" t="s">
        <v>521</v>
      </c>
      <c r="I62" s="329">
        <v>41268315</v>
      </c>
      <c r="J62" s="330">
        <v>18235</v>
      </c>
      <c r="K62" s="331">
        <v>1.9</v>
      </c>
      <c r="L62" s="332">
        <v>24714</v>
      </c>
      <c r="M62" s="333">
        <v>1</v>
      </c>
      <c r="N62" s="334">
        <v>0.9</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5" t="s">
        <v>3</v>
      </c>
      <c r="D47" s="1175"/>
      <c r="E47" s="1176"/>
      <c r="F47" s="11">
        <v>2.69</v>
      </c>
      <c r="G47" s="12">
        <v>2.46</v>
      </c>
      <c r="H47" s="12">
        <v>2.63</v>
      </c>
      <c r="I47" s="12">
        <v>1.95</v>
      </c>
      <c r="J47" s="13">
        <v>2.48</v>
      </c>
    </row>
    <row r="48" spans="2:10" ht="57.75" customHeight="1">
      <c r="B48" s="14"/>
      <c r="C48" s="1177" t="s">
        <v>4</v>
      </c>
      <c r="D48" s="1177"/>
      <c r="E48" s="1178"/>
      <c r="F48" s="15">
        <v>0.21</v>
      </c>
      <c r="G48" s="16">
        <v>0.32</v>
      </c>
      <c r="H48" s="16">
        <v>0.31</v>
      </c>
      <c r="I48" s="16">
        <v>1.1000000000000001</v>
      </c>
      <c r="J48" s="17">
        <v>0.53</v>
      </c>
    </row>
    <row r="49" spans="2:10" ht="57.75" customHeight="1" thickBot="1">
      <c r="B49" s="18"/>
      <c r="C49" s="1179" t="s">
        <v>5</v>
      </c>
      <c r="D49" s="1179"/>
      <c r="E49" s="1180"/>
      <c r="F49" s="19" t="s">
        <v>533</v>
      </c>
      <c r="G49" s="20" t="s">
        <v>534</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